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showInkAnnotation="0" codeName="ThisWorkbook" defaultThemeVersion="124226"/>
  <xr:revisionPtr revIDLastSave="0" documentId="13_ncr:1_{6D1763D9-5627-4064-BA54-D6DEE4C13CDA}" xr6:coauthVersionLast="47" xr6:coauthVersionMax="47" xr10:uidLastSave="{00000000-0000-0000-0000-000000000000}"/>
  <workbookProtection workbookAlgorithmName="SHA-512" workbookHashValue="fmoYAXH/6EZKIZHTCD9u8JtEqsB0jToZw1K+KALAhXqkQXW/SJIxhGJO4mHj22cfwGGD1JvI3QTip0RNP5xTOQ==" workbookSaltValue="RsfEYU/csK3eXDcb+x6Udg==" workbookSpinCount="100000" lockStructure="1"/>
  <bookViews>
    <workbookView xWindow="-108" yWindow="-108" windowWidth="23256" windowHeight="12576" xr2:uid="{00000000-000D-0000-FFFF-FFFF00000000}"/>
  </bookViews>
  <sheets>
    <sheet name="Form Instructions" sheetId="2" r:id="rId1"/>
    <sheet name="Ex A - 1 County" sheetId="26" r:id="rId2"/>
    <sheet name="Ex B - Multiple Counties" sheetId="27" r:id="rId3"/>
    <sheet name="Ex C - Air Travel" sheetId="28" r:id="rId4"/>
  </sheets>
  <definedNames>
    <definedName name="_xlnm.Print_Area" localSheetId="1">'Ex A - 1 County'!$A$1:$L$52</definedName>
    <definedName name="_xlnm.Print_Area" localSheetId="2">'Ex B - Multiple Counties'!$A$1:$L$52</definedName>
    <definedName name="_xlnm.Print_Area" localSheetId="3">'Ex C - Air Travel'!$A$1:$L$53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27" l="1"/>
  <c r="L6" i="26"/>
  <c r="H29" i="26"/>
  <c r="H30" i="26"/>
  <c r="H31" i="26"/>
  <c r="H32" i="26"/>
  <c r="H33" i="26"/>
  <c r="L6" i="28"/>
  <c r="H14" i="28"/>
  <c r="H13" i="28"/>
  <c r="H12" i="28"/>
  <c r="L11" i="28" s="1"/>
  <c r="H11" i="28"/>
  <c r="H10" i="28"/>
  <c r="H33" i="28"/>
  <c r="G33" i="28"/>
  <c r="H32" i="28"/>
  <c r="G32" i="28"/>
  <c r="H31" i="28"/>
  <c r="G31" i="28"/>
  <c r="H32" i="27"/>
  <c r="H33" i="27"/>
  <c r="G33" i="27"/>
  <c r="G32" i="27"/>
  <c r="G30" i="27"/>
  <c r="H30" i="27" s="1"/>
  <c r="E33" i="28"/>
  <c r="E32" i="28"/>
  <c r="E31" i="28"/>
  <c r="E30" i="28"/>
  <c r="G30" i="28"/>
  <c r="H30" i="28"/>
  <c r="E29" i="28"/>
  <c r="G29" i="28" s="1"/>
  <c r="H29" i="28" s="1"/>
  <c r="E33" i="27"/>
  <c r="E32" i="27"/>
  <c r="E31" i="27"/>
  <c r="G31" i="27" s="1"/>
  <c r="H31" i="27" s="1"/>
  <c r="E30" i="27"/>
  <c r="E33" i="26"/>
  <c r="E32" i="26"/>
  <c r="E31" i="26"/>
  <c r="E30" i="26"/>
  <c r="E29" i="26"/>
  <c r="E14" i="28"/>
  <c r="E13" i="28"/>
  <c r="E12" i="28"/>
  <c r="E11" i="28"/>
  <c r="E10" i="28"/>
  <c r="E14" i="27"/>
  <c r="E13" i="27"/>
  <c r="E12" i="27"/>
  <c r="E11" i="27"/>
  <c r="E10" i="27"/>
  <c r="E14" i="26"/>
  <c r="E13" i="26"/>
  <c r="E12" i="26"/>
  <c r="E11" i="26"/>
  <c r="H23" i="28"/>
  <c r="H22" i="28"/>
  <c r="H21" i="28"/>
  <c r="H20" i="28"/>
  <c r="H19" i="28"/>
  <c r="H24" i="27"/>
  <c r="H23" i="27"/>
  <c r="H22" i="27"/>
  <c r="H21" i="27"/>
  <c r="H20" i="27"/>
  <c r="H19" i="27"/>
  <c r="H14" i="26"/>
  <c r="H13" i="26"/>
  <c r="H12" i="26"/>
  <c r="H11" i="26"/>
  <c r="H10" i="26"/>
  <c r="G33" i="26"/>
  <c r="G32" i="26"/>
  <c r="G31" i="26"/>
  <c r="G30" i="26"/>
  <c r="G29" i="26"/>
  <c r="K48" i="28"/>
  <c r="K47" i="28"/>
  <c r="K46" i="28"/>
  <c r="K45" i="28"/>
  <c r="H43" i="28"/>
  <c r="K47" i="27"/>
  <c r="K46" i="27"/>
  <c r="K45" i="27"/>
  <c r="K44" i="27"/>
  <c r="H42" i="27"/>
  <c r="L47" i="27" s="1"/>
  <c r="H14" i="27"/>
  <c r="H13" i="27"/>
  <c r="H12" i="27"/>
  <c r="H11" i="27"/>
  <c r="H10" i="27"/>
  <c r="K47" i="26"/>
  <c r="K46" i="26"/>
  <c r="K45" i="26"/>
  <c r="K44" i="26"/>
  <c r="H42" i="26"/>
  <c r="L47" i="26" s="1"/>
  <c r="H23" i="26"/>
  <c r="H22" i="26"/>
  <c r="H21" i="26"/>
  <c r="H20" i="26"/>
  <c r="H19" i="26"/>
  <c r="H34" i="26" l="1"/>
  <c r="L46" i="26" s="1"/>
  <c r="H24" i="28"/>
  <c r="L46" i="28" s="1"/>
  <c r="H25" i="27"/>
  <c r="L45" i="27" s="1"/>
  <c r="L48" i="28"/>
  <c r="H15" i="28"/>
  <c r="L45" i="28" s="1"/>
  <c r="H34" i="28"/>
  <c r="L47" i="28" s="1"/>
  <c r="L49" i="28" s="1"/>
  <c r="H34" i="27"/>
  <c r="L46" i="27" s="1"/>
  <c r="H15" i="27"/>
  <c r="L44" i="27" s="1"/>
  <c r="H24" i="26"/>
  <c r="H15" i="26"/>
  <c r="L45" i="26" l="1"/>
  <c r="L48" i="26" s="1"/>
  <c r="L48" i="27"/>
  <c r="L44" i="26"/>
</calcChain>
</file>

<file path=xl/sharedStrings.xml><?xml version="1.0" encoding="utf-8"?>
<sst xmlns="http://schemas.openxmlformats.org/spreadsheetml/2006/main" count="389" uniqueCount="131">
  <si>
    <t>Address:</t>
  </si>
  <si>
    <t xml:space="preserve">Name (&amp; Business Name): </t>
  </si>
  <si>
    <t>OJD Vendor #:</t>
  </si>
  <si>
    <t>City:</t>
  </si>
  <si>
    <t>State:</t>
  </si>
  <si>
    <t>Zip Code:</t>
  </si>
  <si>
    <t>Date:</t>
  </si>
  <si>
    <t>Date</t>
  </si>
  <si>
    <t>County</t>
  </si>
  <si>
    <t>Actual Hours</t>
  </si>
  <si>
    <t>Cancelled Date/Time</t>
  </si>
  <si>
    <t>City From</t>
  </si>
  <si>
    <t>City To</t>
  </si>
  <si>
    <t>Miles</t>
  </si>
  <si>
    <t>END 
Time</t>
  </si>
  <si>
    <t>CRB 
(Y/N)</t>
  </si>
  <si>
    <t>x 1.2 / 60</t>
  </si>
  <si>
    <t>$</t>
  </si>
  <si>
    <t>Amount</t>
  </si>
  <si>
    <t>PCA</t>
  </si>
  <si>
    <t xml:space="preserve">Total Billable Interpreting Fee: </t>
  </si>
  <si>
    <t>Billable 
Travel Fee</t>
  </si>
  <si>
    <t>Preauthorized Mileage</t>
  </si>
  <si>
    <t>START 
Time</t>
  </si>
  <si>
    <t xml:space="preserve">Total Preauthorized Mileage: </t>
  </si>
  <si>
    <t xml:space="preserve">Total Preauthorized Travel Fee: </t>
  </si>
  <si>
    <t>Interpreting Time and Billable Fee</t>
  </si>
  <si>
    <t xml:space="preserve">TOTAL PAYMENT:  </t>
  </si>
  <si>
    <t>TOTAL PAYMENT TO INTERPRETER</t>
  </si>
  <si>
    <t>Description: Mileage</t>
  </si>
  <si>
    <t>Description: Interpreting</t>
  </si>
  <si>
    <t>Billable 
Hours</t>
  </si>
  <si>
    <t>For OJD Use Only</t>
  </si>
  <si>
    <t>For Court Interpreter Services / OJD Use Only</t>
  </si>
  <si>
    <t>Billable 
Mileage</t>
  </si>
  <si>
    <t xml:space="preserve">Interpreting Rate: </t>
  </si>
  <si>
    <t xml:space="preserve">Rate: </t>
  </si>
  <si>
    <t>(submit receipts)</t>
  </si>
  <si>
    <t>(OJD Only) VP# ____________________</t>
  </si>
  <si>
    <t>1234 N Main Street</t>
  </si>
  <si>
    <t>OR</t>
  </si>
  <si>
    <t>Hubbard</t>
  </si>
  <si>
    <t>Clackamas</t>
  </si>
  <si>
    <t>N</t>
  </si>
  <si>
    <t>Oregon City</t>
  </si>
  <si>
    <t>Washington</t>
  </si>
  <si>
    <t>Round Trip Y/N</t>
  </si>
  <si>
    <t>Y</t>
  </si>
  <si>
    <t>McMinnville</t>
  </si>
  <si>
    <t>Linn</t>
  </si>
  <si>
    <t>Polk</t>
  </si>
  <si>
    <t>Yamhill</t>
  </si>
  <si>
    <t>Dallas</t>
  </si>
  <si>
    <t>Hillsboro</t>
  </si>
  <si>
    <t>WA</t>
  </si>
  <si>
    <t>Multnomah</t>
  </si>
  <si>
    <t>Airport Parking</t>
  </si>
  <si>
    <t>TriMet</t>
  </si>
  <si>
    <t>Preaudited By &amp; Date:</t>
  </si>
  <si>
    <t>Approved for Pmt &amp; Date:</t>
  </si>
  <si>
    <t>Jane Doe DBA Example Interpreting Services, LLC</t>
  </si>
  <si>
    <t>Check if New Address:</t>
  </si>
  <si>
    <t>Signature of Court Interpreter:</t>
  </si>
  <si>
    <t>Other Preauthorized Items</t>
  </si>
  <si>
    <t xml:space="preserve">Total Other Preauthorized Items: </t>
  </si>
  <si>
    <t>Expense Type (TriMet, Parking, Per Diem, Air Travel Fee, etc.)</t>
  </si>
  <si>
    <t>Preauthorized Travel Fee (Ground)</t>
  </si>
  <si>
    <t>y</t>
  </si>
  <si>
    <t>1/22/13 8:30 AM</t>
  </si>
  <si>
    <t>Albany</t>
  </si>
  <si>
    <t xml:space="preserve">Total Other Preauthorized Expenses: </t>
  </si>
  <si>
    <t>Kent</t>
  </si>
  <si>
    <t>Kent, WA</t>
  </si>
  <si>
    <t>SEA-TAC</t>
  </si>
  <si>
    <t>1/22-24/13</t>
  </si>
  <si>
    <t>Billable
Amount</t>
  </si>
  <si>
    <t>Billable 
Amount</t>
  </si>
  <si>
    <t>Per Diem: 1/22 $15 + 1/23 $30 + 1/24 $30</t>
  </si>
  <si>
    <t>Air Travel: 1 hr + 1 hr flight + 1 hr = 3 hrs X $20 rate</t>
  </si>
  <si>
    <t xml:space="preserve">Travel Rate: </t>
  </si>
  <si>
    <t xml:space="preserve">Mileage Rate: </t>
  </si>
  <si>
    <t xml:space="preserve">Mileaege Rate: </t>
  </si>
  <si>
    <t>Jane Doe</t>
  </si>
  <si>
    <t>Billable
Travel Time</t>
  </si>
  <si>
    <r>
      <t xml:space="preserve">I, the undersigned, personally provided the interpreting services as stated in this billing statement for the Oregon Judicial Department.  I did not and shall not bill for or accept payment from any other party, including any other state government body of the State of Oregon for the services and expenses billed here, except as allowed under section C.8 of the OJD Payment Protocols for Court Interpreters Paid from Mandated Payments. </t>
    </r>
    <r>
      <rPr>
        <sz val="10"/>
        <rFont val="Calibri"/>
        <family val="2"/>
      </rPr>
      <t xml:space="preserve">By signing or typing my name below, </t>
    </r>
    <r>
      <rPr>
        <sz val="10"/>
        <color indexed="8"/>
        <rFont val="Calibri"/>
        <family val="2"/>
      </rPr>
      <t>I certify the information on this statement is true and accurate.</t>
    </r>
  </si>
  <si>
    <t>1/23 @ 9:35 AM</t>
  </si>
  <si>
    <t>OJD *COURT LANGUAGE ACCESS SERVICES*  INTERPRETER BILLING STATEMENT</t>
  </si>
  <si>
    <t>Language: Spanish</t>
  </si>
  <si>
    <t>Language: Laotian</t>
  </si>
  <si>
    <t>Divided by 50</t>
  </si>
  <si>
    <t>Less Travel 
During Block</t>
  </si>
  <si>
    <t>Total Miles</t>
  </si>
  <si>
    <t xml:space="preserve"> / 50</t>
  </si>
  <si>
    <t>Total Travel
Time</t>
  </si>
  <si>
    <t xml:space="preserve">(OJD Only) AOBJ: </t>
  </si>
  <si>
    <t>Total Travel Time</t>
  </si>
  <si>
    <t>Less Travel During Block</t>
  </si>
  <si>
    <t>Description: Travel</t>
  </si>
  <si>
    <t>OJD CLAS Interpreter Billing Statement Instructions</t>
  </si>
  <si>
    <t xml:space="preserve">General 
Instructions:  </t>
  </si>
  <si>
    <t>▪  Interpreters working in the Oregon Courts shall follow the Oregon Judicial Department (OJD)
Payment Protocols for Contract Court Interpreters.  A link is provided below.  Parts of the Payment Protocols are repeated in these instructions for your convenience.  If these instructions conflict with the Payment Protocols, the Payment Protocols will be followed.
▪  Please use a separate line for each assigned block AND each county - for all sections.  
▪  Billing Statements must be signed by the Court Interpreter, or they will be returned for completion.  
▪  OJD expects to issue payment within 30 days of receiving a correct Billing Statement.  
▪  Billing Statements must be filled out completely and correctly.  Corrections to a Billing Statement may delay payment past 30 days.  If you have questions about completing your Billing Statement, please contact Court Interpreter Services (contact info below).
▪  If you are registered for electronic deposit, your payment will be deposited into your account.</t>
  </si>
  <si>
    <t>Link to Payment Protocols:</t>
  </si>
  <si>
    <t>Oregon Judicial Department (OJD) Payment Protocols for Contract Court Interpreters</t>
  </si>
  <si>
    <t xml:space="preserve">Name 
(&amp; Business Name):   </t>
  </si>
  <si>
    <t>▪  Enter your name.  If you are providing interpreting services under a business name, please enter both names as  Your Name DBA Business Name.    (DBA means "doing business as.")</t>
  </si>
  <si>
    <t xml:space="preserve">OJD Vendor #:  </t>
  </si>
  <si>
    <t xml:space="preserve">Language:  </t>
  </si>
  <si>
    <t>▪  Please list services for only one language per billing statement.</t>
  </si>
  <si>
    <t>Address &amp; 
New Address:</t>
  </si>
  <si>
    <t>▪  Enter the address your check or other communications should be mailed to.
▪  If your address has changed, mark the box for Check if New Address to avoid a payment delay.</t>
  </si>
  <si>
    <t>Interpreting Time and Billable Fee:</t>
  </si>
  <si>
    <t>▪  Round Billable Hours up to the nearest 15 minutes or 0.25 hours.
▪  Travel during an interpreting block is not billable.  
▪  Travel for an officially released interpreter who begins travel within a 2 hour block or less will be paid in full.
▪  CRB Y/N:  If the interpreting was for a Citizen Review Board, enter Y for yes.  Otherwise, enter N for no.</t>
  </si>
  <si>
    <t>Preauthorized Mileage:</t>
  </si>
  <si>
    <t>▪  Will be paid to interpreters for travel outside their city of residence. 
▪  Mileage is calculated from city to city using the current OJD - CLAS Mileage Chart.  
▪  For cities not included on the DAS chart, mileage is calculated using Google Maps, city to city.  
▪  Round Trip Y/N:  If the miles listed are for travel to and from the assigned block, enter Y for yes.  Otherwise, enter N for no.</t>
  </si>
  <si>
    <t>Link to Oregon DAS Mileage Chart:</t>
  </si>
  <si>
    <t>OJD - CLAS Mileage Chart</t>
  </si>
  <si>
    <t>Preauthorized 
Ground Travel:</t>
  </si>
  <si>
    <t>Other Preauthorized Items:</t>
  </si>
  <si>
    <t>▪  Interpreters must receive preauthorization to bill for these items.  Items to list in this section:  TriMet, Per Diem, Travel Flat Fee, Air Travel, Air Travel Flat Fee, Rental Car, and items that do not fit in other sections.  Please show your calculations. 
▪  Please submit expense receipts taped to a separate piece of paper, or receipts may be faxed or emailed.  Receipts for meals or TriMet are not required.
▪  Air Travel:  Enter the amount preauthorized for your time for air travel in this section. Please enter a description of: "Air Travel:  __ hours x $__ rate" or "Air Travel Flat Fee."</t>
  </si>
  <si>
    <t>Cancellation 
Information:</t>
  </si>
  <si>
    <t xml:space="preserve">▪  OJD will pay for:  1) a block cancelled after 8am (PST) two judicial days prior to the day of the block, and 2) accrued travel and per diem. 
▪  Interpreter must remain on standby during the cancelled block in order to bill the OJD, unless officially released by the OJD Interpreter Scheduler.
▪  For multiple day assignments, OJD will pay for blocks for the days that fall within the two judicial days prior to the day of the block, per the OJD Payment Protocols. </t>
  </si>
  <si>
    <t>Submit Billing Statement:</t>
  </si>
  <si>
    <t>Please submit by one method only to avoid duplicates:
By Mail:                                                        By Fax:                                   By Email:
Court Language Access Services      (503) 961-0525                    Court.Interpreter.Program@ojd.state.or.us 
1163 State Street 
Salem OR 97301</t>
  </si>
  <si>
    <t>Questions?:</t>
  </si>
  <si>
    <t>Call (503) 986-7021</t>
  </si>
  <si>
    <t>Website:</t>
  </si>
  <si>
    <t>Court Interpreting Policies, Laws, and Procedures</t>
  </si>
  <si>
    <t xml:space="preserve"> Will be paid to interpreters when miles traveled one way are 40 miles or greater.  
▪  Travel Time Formula:  Number of miles /50 x Travel Rate (1/2 of Interpreting Rate).
▪  Travel during an interpreting block is not billable.  
▪  Travel During Block:  Enter the time traveled during an assigned block. Round down to the nearest 15 minutes or 0.25 hours.  (28 minutes should be entered as 0.25, or 30 minutes should be entered as 0.50.)
▪  Travel for an officially released certified interpreter who begins travel within a 2 hour block or less will be paid in full.
▪  Round Trip Y/N:  If the miles listed are for travel to and from the assigned block, enter Y for yes.  Otherwise, enter N for no.</t>
  </si>
  <si>
    <t xml:space="preserve">▪  This is a vendor number assigned by the State of Oregon.  This is not your SSN or a Taxpayer ID #.
▪  If your check will be payable to your business name, the OJD Vendor # should match that name.
▪  If you have questions about your vendor number, contact Court Language Access Services. </t>
  </si>
  <si>
    <t>Project 350000/06</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</si>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</sst>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409]h:mm\ AM/PM;@"/>
    <numFmt numFmtId="165" formatCode="_(&quot;$&quot;* #,##0.000_);_(&quot;$&quot;* \(#,##0.000\);_(&quot;$&quot;* &quot;-&quot;??_);_(@_)"/>
  </numFmts>
  <fonts count="22" x14ac:knownFonts="1">
    <font>
      <sz val="11"/>
      <color theme="1"/>
      <name val="Calibri"/>
      <family val="2"/>
      <scheme val="minor"/>
    </font>
    <font>
      <b/>
      <sz val="11"/>
      <color indexed="8"/>
      <name val="Calibri"/>
      <family val="2"/>
    </font>
    <font>
      <sz val="10"/>
      <color indexed="8"/>
      <name val="Calibri"/>
      <family val="2"/>
    </font>
    <font>
      <sz val="10"/>
      <name val="Calibri"/>
      <family val="2"/>
    </font>
    <font>
      <sz val="11"/>
      <color theme="1"/>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9"/>
      <color theme="1"/>
      <name val="Calibri"/>
      <family val="2"/>
      <scheme val="minor"/>
    </font>
    <font>
      <sz val="12"/>
      <color theme="1"/>
      <name val="Comic Sans MS"/>
      <family val="4"/>
    </font>
    <font>
      <sz val="8"/>
      <color theme="1"/>
      <name val="Calibri"/>
      <family val="2"/>
      <scheme val="minor"/>
    </font>
    <font>
      <b/>
      <i/>
      <sz val="14"/>
      <color rgb="FF0000FF"/>
      <name val="Cambria"/>
      <family val="1"/>
      <scheme val="major"/>
    </font>
    <font>
      <b/>
      <i/>
      <sz val="14"/>
      <color rgb="FF0000FF"/>
      <name val="Calibri"/>
      <family val="2"/>
      <scheme val="minor"/>
    </font>
    <font>
      <sz val="10"/>
      <name val="Calibri"/>
      <family val="2"/>
      <scheme val="minor"/>
    </font>
    <font>
      <sz val="8"/>
      <name val="Calibri"/>
      <family val="2"/>
      <scheme val="minor"/>
    </font>
    <font>
      <b/>
      <sz val="2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2" tint="-9.9978637043366805E-2"/>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cellStyleXfs>
  <cellXfs count="251">
    <xf numFmtId="0" fontId="0" fillId="0" borderId="0" xfId="0"/>
    <xf numFmtId="0" fontId="6" fillId="0" borderId="0" xfId="0" applyFont="1"/>
    <xf numFmtId="0" fontId="6" fillId="0" borderId="0" xfId="0" applyFont="1" applyAlignment="1">
      <alignment wrapText="1"/>
    </xf>
    <xf numFmtId="0" fontId="6" fillId="0" borderId="0" xfId="0" applyFont="1" applyBorder="1"/>
    <xf numFmtId="0" fontId="6" fillId="0" borderId="2" xfId="0" applyFont="1" applyBorder="1"/>
    <xf numFmtId="0" fontId="0" fillId="0" borderId="2" xfId="0" applyFont="1" applyBorder="1"/>
    <xf numFmtId="0" fontId="0" fillId="0" borderId="2" xfId="0" applyFont="1" applyBorder="1" applyAlignment="1">
      <alignment horizontal="right"/>
    </xf>
    <xf numFmtId="0" fontId="10" fillId="0" borderId="2" xfId="0" applyFont="1" applyBorder="1"/>
    <xf numFmtId="0" fontId="11" fillId="0" borderId="2" xfId="0" applyFont="1" applyBorder="1"/>
    <xf numFmtId="44" fontId="12" fillId="0" borderId="24" xfId="2" applyFont="1" applyBorder="1" applyProtection="1"/>
    <xf numFmtId="44" fontId="12" fillId="0" borderId="20" xfId="2" applyFont="1" applyBorder="1" applyProtection="1"/>
    <xf numFmtId="44" fontId="12" fillId="0" borderId="27" xfId="2" applyFont="1" applyBorder="1" applyProtection="1"/>
    <xf numFmtId="44" fontId="9" fillId="0" borderId="13" xfId="2" applyFont="1" applyBorder="1" applyProtection="1"/>
    <xf numFmtId="44" fontId="12" fillId="0" borderId="24" xfId="2" applyFont="1" applyBorder="1" applyAlignment="1" applyProtection="1">
      <alignment horizontal="left"/>
    </xf>
    <xf numFmtId="44" fontId="12" fillId="0" borderId="20" xfId="2" applyFont="1" applyBorder="1" applyAlignment="1" applyProtection="1">
      <alignment horizontal="left"/>
    </xf>
    <xf numFmtId="44" fontId="12" fillId="0" borderId="27" xfId="2" applyFont="1" applyBorder="1" applyAlignment="1" applyProtection="1">
      <alignment horizontal="left"/>
    </xf>
    <xf numFmtId="44" fontId="12" fillId="0" borderId="24" xfId="2" applyFont="1" applyFill="1" applyBorder="1" applyProtection="1"/>
    <xf numFmtId="44" fontId="12" fillId="0" borderId="20" xfId="2" applyFont="1" applyFill="1" applyBorder="1" applyProtection="1"/>
    <xf numFmtId="44" fontId="12" fillId="0" borderId="27" xfId="2" applyFont="1" applyFill="1" applyBorder="1" applyProtection="1"/>
    <xf numFmtId="44" fontId="12" fillId="0" borderId="39" xfId="0" applyNumberFormat="1" applyFont="1" applyFill="1" applyBorder="1" applyProtection="1"/>
    <xf numFmtId="44" fontId="12" fillId="0" borderId="20" xfId="0" applyNumberFormat="1" applyFont="1" applyFill="1" applyBorder="1" applyProtection="1"/>
    <xf numFmtId="44" fontId="12" fillId="0" borderId="27" xfId="0" applyNumberFormat="1" applyFont="1" applyFill="1" applyBorder="1" applyProtection="1"/>
    <xf numFmtId="2" fontId="12" fillId="0" borderId="39" xfId="0" applyNumberFormat="1" applyFont="1" applyFill="1" applyBorder="1" applyAlignment="1" applyProtection="1">
      <alignment horizontal="center" vertical="center"/>
    </xf>
    <xf numFmtId="2" fontId="12" fillId="0" borderId="20" xfId="0" applyNumberFormat="1" applyFont="1" applyFill="1" applyBorder="1" applyAlignment="1" applyProtection="1">
      <alignment horizontal="center" vertical="center"/>
    </xf>
    <xf numFmtId="2" fontId="12" fillId="0" borderId="27" xfId="0" applyNumberFormat="1" applyFont="1" applyFill="1" applyBorder="1" applyAlignment="1" applyProtection="1">
      <alignment horizontal="center" vertical="center"/>
    </xf>
    <xf numFmtId="2" fontId="12" fillId="0" borderId="39" xfId="0" applyNumberFormat="1" applyFont="1" applyBorder="1" applyAlignment="1" applyProtection="1">
      <alignment horizontal="center" vertical="center"/>
    </xf>
    <xf numFmtId="2" fontId="12" fillId="0" borderId="20" xfId="0" applyNumberFormat="1" applyFont="1" applyBorder="1" applyAlignment="1" applyProtection="1">
      <alignment horizontal="center" vertical="center"/>
    </xf>
    <xf numFmtId="2" fontId="12" fillId="0" borderId="27" xfId="0" applyNumberFormat="1" applyFont="1" applyBorder="1" applyAlignment="1" applyProtection="1">
      <alignment horizontal="center" vertical="center"/>
    </xf>
    <xf numFmtId="39" fontId="12" fillId="0" borderId="24" xfId="1" applyNumberFormat="1" applyFont="1" applyFill="1" applyBorder="1" applyAlignment="1" applyProtection="1">
      <alignment horizontal="center"/>
    </xf>
    <xf numFmtId="39" fontId="12" fillId="0" borderId="20" xfId="1" applyNumberFormat="1" applyFont="1" applyFill="1" applyBorder="1" applyAlignment="1" applyProtection="1">
      <alignment horizontal="center"/>
    </xf>
    <xf numFmtId="39" fontId="12" fillId="0" borderId="27" xfId="1" applyNumberFormat="1" applyFont="1" applyFill="1" applyBorder="1" applyAlignment="1" applyProtection="1">
      <alignment horizontal="center"/>
    </xf>
    <xf numFmtId="44" fontId="12" fillId="0" borderId="24" xfId="2" applyFont="1" applyFill="1" applyBorder="1" applyAlignment="1" applyProtection="1">
      <alignment horizontal="left"/>
    </xf>
    <xf numFmtId="44" fontId="12" fillId="0" borderId="20" xfId="2" applyFont="1" applyFill="1" applyBorder="1" applyAlignment="1" applyProtection="1">
      <alignment horizontal="left"/>
    </xf>
    <xf numFmtId="44" fontId="12" fillId="0" borderId="27" xfId="2" applyFont="1" applyFill="1" applyBorder="1" applyAlignment="1" applyProtection="1">
      <alignment horizontal="left"/>
    </xf>
    <xf numFmtId="0" fontId="12" fillId="0" borderId="39" xfId="0" applyFont="1" applyBorder="1" applyAlignment="1" applyProtection="1">
      <alignment horizontal="center"/>
    </xf>
    <xf numFmtId="0" fontId="6" fillId="0" borderId="0" xfId="0" applyFont="1" applyProtection="1"/>
    <xf numFmtId="0" fontId="6" fillId="0" borderId="0" xfId="0" applyFont="1" applyBorder="1" applyProtection="1"/>
    <xf numFmtId="0" fontId="0" fillId="0" borderId="2" xfId="0" applyFont="1" applyBorder="1" applyProtection="1"/>
    <xf numFmtId="0" fontId="10" fillId="0" borderId="2" xfId="0" applyFont="1" applyBorder="1" applyProtection="1"/>
    <xf numFmtId="0" fontId="11" fillId="0" borderId="2" xfId="0" applyFont="1" applyBorder="1" applyProtection="1"/>
    <xf numFmtId="0" fontId="6" fillId="0" borderId="2" xfId="0" applyFont="1" applyBorder="1" applyProtection="1"/>
    <xf numFmtId="0" fontId="0" fillId="0" borderId="2" xfId="0" applyFont="1" applyBorder="1" applyAlignment="1" applyProtection="1">
      <alignment horizontal="right"/>
    </xf>
    <xf numFmtId="0" fontId="9" fillId="0" borderId="2" xfId="0" applyFont="1" applyBorder="1" applyProtection="1"/>
    <xf numFmtId="0" fontId="0" fillId="0" borderId="2" xfId="0" applyFont="1" applyBorder="1" applyAlignment="1" applyProtection="1">
      <alignment horizontal="left"/>
    </xf>
    <xf numFmtId="0" fontId="0" fillId="0" borderId="1" xfId="0" applyFont="1" applyBorder="1" applyAlignment="1" applyProtection="1">
      <alignment horizontal="right"/>
    </xf>
    <xf numFmtId="0" fontId="5" fillId="0" borderId="0" xfId="0" applyFont="1" applyBorder="1" applyAlignment="1" applyProtection="1"/>
    <xf numFmtId="0" fontId="5" fillId="0" borderId="0" xfId="0" applyFont="1" applyBorder="1" applyAlignment="1" applyProtection="1">
      <alignment horizontal="right"/>
    </xf>
    <xf numFmtId="44" fontId="12" fillId="0" borderId="14" xfId="2" applyFont="1" applyBorder="1" applyAlignment="1" applyProtection="1">
      <alignment horizontal="left"/>
    </xf>
    <xf numFmtId="0" fontId="6" fillId="0" borderId="15" xfId="0" applyFont="1" applyBorder="1" applyAlignment="1" applyProtection="1">
      <alignment horizontal="center" vertical="center" wrapText="1"/>
    </xf>
    <xf numFmtId="0" fontId="6" fillId="0" borderId="0" xfId="0" applyFont="1" applyAlignment="1" applyProtection="1">
      <alignment wrapText="1"/>
    </xf>
    <xf numFmtId="0" fontId="6" fillId="0" borderId="20" xfId="0" applyFont="1" applyFill="1" applyBorder="1" applyAlignment="1" applyProtection="1">
      <alignment horizontal="center" wrapText="1"/>
    </xf>
    <xf numFmtId="164" fontId="12" fillId="0" borderId="24" xfId="0" applyNumberFormat="1" applyFont="1" applyBorder="1" applyAlignment="1" applyProtection="1">
      <alignment horizontal="center"/>
    </xf>
    <xf numFmtId="2" fontId="12" fillId="0" borderId="24" xfId="0" applyNumberFormat="1" applyFont="1" applyBorder="1" applyAlignment="1" applyProtection="1">
      <alignment horizontal="center"/>
    </xf>
    <xf numFmtId="0" fontId="12" fillId="0" borderId="29" xfId="0" applyFont="1" applyBorder="1" applyAlignment="1" applyProtection="1">
      <alignment horizontal="center"/>
    </xf>
    <xf numFmtId="0" fontId="14" fillId="0" borderId="20" xfId="0" applyNumberFormat="1" applyFont="1" applyFill="1" applyBorder="1" applyAlignment="1" applyProtection="1">
      <alignment horizontal="right"/>
    </xf>
    <xf numFmtId="44" fontId="14" fillId="0" borderId="20" xfId="0" applyNumberFormat="1" applyFont="1" applyFill="1" applyBorder="1" applyAlignment="1" applyProtection="1">
      <alignment horizontal="left"/>
    </xf>
    <xf numFmtId="164" fontId="12" fillId="0" borderId="20" xfId="0" applyNumberFormat="1" applyFont="1" applyBorder="1" applyAlignment="1" applyProtection="1">
      <alignment horizontal="center"/>
    </xf>
    <xf numFmtId="2" fontId="12" fillId="0" borderId="20" xfId="0" applyNumberFormat="1" applyFont="1" applyBorder="1" applyAlignment="1" applyProtection="1">
      <alignment horizontal="center"/>
    </xf>
    <xf numFmtId="0" fontId="12" fillId="0" borderId="31" xfId="0" applyFont="1" applyBorder="1" applyAlignment="1" applyProtection="1">
      <alignment horizontal="center"/>
    </xf>
    <xf numFmtId="164" fontId="12" fillId="0" borderId="27" xfId="0" applyNumberFormat="1" applyFont="1" applyBorder="1" applyAlignment="1" applyProtection="1">
      <alignment horizontal="center"/>
    </xf>
    <xf numFmtId="2" fontId="12" fillId="0" borderId="27" xfId="0" applyNumberFormat="1" applyFont="1" applyBorder="1" applyAlignment="1" applyProtection="1">
      <alignment horizontal="center"/>
    </xf>
    <xf numFmtId="0" fontId="12" fillId="0" borderId="12" xfId="0" applyFont="1" applyBorder="1" applyAlignment="1" applyProtection="1">
      <alignment horizontal="center"/>
    </xf>
    <xf numFmtId="0" fontId="0" fillId="0" borderId="21" xfId="0" applyFont="1" applyFill="1" applyBorder="1" applyProtection="1"/>
    <xf numFmtId="0" fontId="6" fillId="0" borderId="22" xfId="0" applyFont="1" applyFill="1" applyBorder="1" applyProtection="1"/>
    <xf numFmtId="0" fontId="6" fillId="0" borderId="21" xfId="0" applyFont="1" applyFill="1" applyBorder="1" applyAlignment="1" applyProtection="1">
      <alignment horizontal="right"/>
    </xf>
    <xf numFmtId="165" fontId="12" fillId="0" borderId="32" xfId="2" applyNumberFormat="1" applyFont="1" applyBorder="1" applyAlignment="1" applyProtection="1">
      <alignment horizontal="left"/>
    </xf>
    <xf numFmtId="0" fontId="6" fillId="0" borderId="21" xfId="0" applyFont="1" applyFill="1" applyBorder="1" applyProtection="1"/>
    <xf numFmtId="0" fontId="6" fillId="0" borderId="16" xfId="0" applyFont="1" applyBorder="1" applyAlignment="1" applyProtection="1">
      <alignment horizontal="center" vertical="center"/>
    </xf>
    <xf numFmtId="0" fontId="13" fillId="0" borderId="15" xfId="0" applyFont="1" applyBorder="1" applyAlignment="1" applyProtection="1">
      <alignment horizontal="center" vertical="center" wrapText="1"/>
    </xf>
    <xf numFmtId="0" fontId="6" fillId="0" borderId="0" xfId="0" applyFont="1" applyBorder="1" applyAlignment="1" applyProtection="1">
      <alignment horizontal="right"/>
    </xf>
    <xf numFmtId="0" fontId="12" fillId="0" borderId="44" xfId="0" applyFont="1" applyBorder="1" applyAlignment="1" applyProtection="1">
      <alignment horizontal="center"/>
    </xf>
    <xf numFmtId="0" fontId="5" fillId="0" borderId="0" xfId="0" applyFont="1" applyBorder="1" applyAlignment="1" applyProtection="1">
      <alignment horizontal="right" wrapText="1"/>
    </xf>
    <xf numFmtId="44" fontId="9" fillId="0" borderId="13" xfId="0" applyNumberFormat="1" applyFont="1" applyFill="1" applyBorder="1" applyProtection="1"/>
    <xf numFmtId="0" fontId="5" fillId="0" borderId="8" xfId="0" applyFont="1" applyBorder="1" applyAlignment="1" applyProtection="1"/>
    <xf numFmtId="0" fontId="0" fillId="0" borderId="8" xfId="0" applyBorder="1" applyAlignment="1" applyProtection="1"/>
    <xf numFmtId="0" fontId="0" fillId="0" borderId="8" xfId="0" applyFont="1" applyBorder="1" applyAlignment="1" applyProtection="1"/>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6" fillId="0" borderId="15" xfId="0" applyFont="1" applyBorder="1" applyAlignment="1" applyProtection="1">
      <alignment horizontal="center"/>
    </xf>
    <xf numFmtId="0" fontId="12" fillId="0" borderId="26" xfId="0" applyFont="1" applyBorder="1" applyAlignment="1" applyProtection="1">
      <alignment horizontal="center"/>
    </xf>
    <xf numFmtId="0" fontId="12" fillId="0" borderId="26" xfId="0" applyFont="1" applyBorder="1" applyProtection="1"/>
    <xf numFmtId="0" fontId="12" fillId="0" borderId="2" xfId="0" applyFont="1" applyBorder="1" applyProtection="1"/>
    <xf numFmtId="0" fontId="12" fillId="0" borderId="25" xfId="0" applyFont="1" applyBorder="1" applyProtection="1"/>
    <xf numFmtId="44" fontId="12" fillId="0" borderId="33" xfId="0" applyNumberFormat="1" applyFont="1" applyBorder="1" applyAlignment="1" applyProtection="1"/>
    <xf numFmtId="0" fontId="12" fillId="0" borderId="34" xfId="0" applyFont="1" applyBorder="1" applyAlignment="1" applyProtection="1">
      <alignment horizontal="center"/>
    </xf>
    <xf numFmtId="0" fontId="12" fillId="0" borderId="34" xfId="0" applyFont="1" applyBorder="1" applyProtection="1"/>
    <xf numFmtId="0" fontId="12" fillId="0" borderId="35" xfId="0" applyFont="1" applyBorder="1" applyProtection="1"/>
    <xf numFmtId="0" fontId="12" fillId="0" borderId="36" xfId="0" applyFont="1" applyBorder="1" applyProtection="1"/>
    <xf numFmtId="44" fontId="12" fillId="0" borderId="37" xfId="0" applyNumberFormat="1" applyFont="1" applyBorder="1" applyAlignment="1" applyProtection="1"/>
    <xf numFmtId="0" fontId="12" fillId="0" borderId="10" xfId="0" applyFont="1" applyBorder="1" applyProtection="1"/>
    <xf numFmtId="0" fontId="12" fillId="0" borderId="3" xfId="0" applyFont="1" applyBorder="1" applyProtection="1"/>
    <xf numFmtId="0" fontId="12" fillId="0" borderId="11" xfId="0" applyFont="1" applyBorder="1" applyProtection="1"/>
    <xf numFmtId="44" fontId="12" fillId="0" borderId="12" xfId="0" applyNumberFormat="1" applyFont="1" applyBorder="1" applyAlignment="1" applyProtection="1"/>
    <xf numFmtId="0" fontId="6" fillId="0" borderId="0" xfId="0" applyFont="1" applyFill="1" applyBorder="1" applyProtection="1"/>
    <xf numFmtId="0" fontId="6" fillId="0" borderId="0" xfId="0" applyFont="1" applyFill="1" applyBorder="1" applyAlignment="1" applyProtection="1">
      <alignment vertical="top" textRotation="180"/>
    </xf>
    <xf numFmtId="0" fontId="6" fillId="0" borderId="0" xfId="0" applyFont="1" applyFill="1" applyBorder="1" applyAlignment="1" applyProtection="1">
      <alignment vertical="top" textRotation="180" wrapText="1"/>
    </xf>
    <xf numFmtId="0" fontId="6" fillId="0" borderId="4" xfId="0" applyFont="1" applyBorder="1" applyProtection="1"/>
    <xf numFmtId="0" fontId="6" fillId="0" borderId="5" xfId="0" applyFont="1" applyBorder="1" applyProtection="1"/>
    <xf numFmtId="0" fontId="6" fillId="0" borderId="5" xfId="0" applyFont="1" applyBorder="1" applyAlignment="1" applyProtection="1">
      <alignment horizontal="right"/>
    </xf>
    <xf numFmtId="0" fontId="6" fillId="0" borderId="6" xfId="0" applyFont="1" applyBorder="1" applyProtection="1"/>
    <xf numFmtId="0" fontId="6" fillId="0" borderId="1" xfId="0" applyFont="1" applyBorder="1" applyProtection="1"/>
    <xf numFmtId="0" fontId="6" fillId="0" borderId="1" xfId="0" applyFont="1" applyBorder="1" applyAlignment="1" applyProtection="1">
      <alignment horizontal="right"/>
    </xf>
    <xf numFmtId="0" fontId="6" fillId="0" borderId="2" xfId="0" applyFont="1" applyFill="1" applyBorder="1" applyProtection="1"/>
    <xf numFmtId="0" fontId="6" fillId="0" borderId="25" xfId="0" applyFont="1" applyFill="1" applyBorder="1" applyAlignment="1" applyProtection="1">
      <alignment vertical="top" textRotation="180"/>
    </xf>
    <xf numFmtId="0" fontId="6" fillId="0" borderId="26" xfId="0" applyFont="1" applyFill="1" applyBorder="1" applyProtection="1"/>
    <xf numFmtId="0" fontId="6" fillId="0" borderId="7" xfId="0" applyFont="1" applyBorder="1" applyProtection="1"/>
    <xf numFmtId="0" fontId="6" fillId="0" borderId="3" xfId="0" applyFont="1" applyBorder="1" applyProtection="1"/>
    <xf numFmtId="0" fontId="5" fillId="0" borderId="3" xfId="0" applyFont="1" applyBorder="1" applyAlignment="1" applyProtection="1">
      <alignment horizontal="right"/>
    </xf>
    <xf numFmtId="0" fontId="16" fillId="0" borderId="2" xfId="0" applyFont="1" applyBorder="1" applyProtection="1"/>
    <xf numFmtId="0" fontId="17" fillId="0" borderId="2" xfId="0" applyFont="1" applyBorder="1" applyProtection="1"/>
    <xf numFmtId="0" fontId="12" fillId="0" borderId="38" xfId="0" applyFont="1" applyBorder="1" applyAlignment="1" applyProtection="1">
      <alignment horizontal="center"/>
    </xf>
    <xf numFmtId="0" fontId="12" fillId="0" borderId="40" xfId="0" applyFont="1" applyBorder="1" applyAlignment="1" applyProtection="1">
      <alignment horizontal="center"/>
    </xf>
    <xf numFmtId="49" fontId="12" fillId="0" borderId="24" xfId="0" applyNumberFormat="1" applyFont="1" applyBorder="1" applyAlignment="1" applyProtection="1">
      <alignment horizontal="center" wrapText="1"/>
    </xf>
    <xf numFmtId="49" fontId="12" fillId="0" borderId="20" xfId="0" applyNumberFormat="1" applyFont="1" applyBorder="1" applyAlignment="1" applyProtection="1">
      <alignment horizontal="center" wrapText="1"/>
    </xf>
    <xf numFmtId="0" fontId="12" fillId="0" borderId="27" xfId="0" applyFont="1" applyBorder="1" applyProtection="1"/>
    <xf numFmtId="49" fontId="12" fillId="0" borderId="27" xfId="0" applyNumberFormat="1" applyFont="1" applyBorder="1" applyAlignment="1" applyProtection="1">
      <alignment horizontal="center" wrapText="1"/>
    </xf>
    <xf numFmtId="44" fontId="9" fillId="0" borderId="13" xfId="2" applyFont="1" applyBorder="1" applyAlignment="1" applyProtection="1">
      <alignment horizontal="left"/>
    </xf>
    <xf numFmtId="44" fontId="12" fillId="0" borderId="14" xfId="0" applyNumberFormat="1" applyFont="1" applyBorder="1" applyAlignment="1" applyProtection="1">
      <alignment horizontal="left"/>
    </xf>
    <xf numFmtId="0" fontId="12" fillId="0" borderId="24" xfId="0" applyFont="1" applyBorder="1" applyAlignment="1" applyProtection="1">
      <alignment horizontal="center" vertical="center"/>
    </xf>
    <xf numFmtId="0" fontId="12" fillId="0" borderId="27" xfId="0" applyFont="1" applyBorder="1" applyAlignment="1" applyProtection="1">
      <alignment horizontal="center" vertical="center"/>
    </xf>
    <xf numFmtId="44" fontId="9" fillId="0" borderId="14" xfId="0" applyNumberFormat="1" applyFont="1" applyBorder="1" applyAlignment="1" applyProtection="1"/>
    <xf numFmtId="49" fontId="15" fillId="0" borderId="24" xfId="0" applyNumberFormat="1" applyFont="1" applyBorder="1" applyAlignment="1" applyProtection="1">
      <alignment horizontal="center" vertical="center" wrapText="1"/>
    </xf>
    <xf numFmtId="49" fontId="14" fillId="0" borderId="20" xfId="0" applyNumberFormat="1" applyFont="1" applyFill="1" applyBorder="1" applyAlignment="1" applyProtection="1">
      <alignment horizontal="right"/>
    </xf>
    <xf numFmtId="49" fontId="15" fillId="0" borderId="20" xfId="0" applyNumberFormat="1" applyFont="1" applyBorder="1" applyAlignment="1" applyProtection="1">
      <alignment horizontal="center" vertical="center" wrapText="1"/>
    </xf>
    <xf numFmtId="0" fontId="12" fillId="0" borderId="39" xfId="0" applyNumberFormat="1" applyFont="1" applyBorder="1" applyAlignment="1" applyProtection="1">
      <alignment horizontal="center"/>
    </xf>
    <xf numFmtId="0" fontId="12" fillId="0" borderId="25" xfId="0" applyFont="1" applyBorder="1" applyAlignment="1" applyProtection="1">
      <alignment horizontal="center" vertical="center"/>
    </xf>
    <xf numFmtId="0" fontId="12" fillId="0" borderId="20" xfId="0" applyNumberFormat="1" applyFont="1" applyBorder="1" applyAlignment="1" applyProtection="1">
      <alignment horizontal="center"/>
    </xf>
    <xf numFmtId="0" fontId="12" fillId="0" borderId="28" xfId="0" applyFont="1" applyBorder="1" applyAlignment="1" applyProtection="1">
      <alignment horizontal="center" vertical="center"/>
    </xf>
    <xf numFmtId="0" fontId="12" fillId="0" borderId="20" xfId="0" applyFont="1" applyBorder="1" applyAlignment="1" applyProtection="1">
      <alignment horizontal="center" vertical="center"/>
    </xf>
    <xf numFmtId="44" fontId="9" fillId="0" borderId="13" xfId="0" applyNumberFormat="1" applyFont="1" applyBorder="1" applyProtection="1"/>
    <xf numFmtId="0" fontId="6" fillId="0" borderId="20" xfId="0" applyFont="1" applyFill="1" applyBorder="1" applyProtection="1"/>
    <xf numFmtId="44" fontId="12" fillId="0" borderId="33" xfId="0" applyNumberFormat="1" applyFont="1" applyBorder="1" applyProtection="1"/>
    <xf numFmtId="0" fontId="12" fillId="0" borderId="0" xfId="0" applyFont="1" applyBorder="1" applyProtection="1"/>
    <xf numFmtId="0" fontId="12" fillId="0" borderId="22" xfId="0" applyFont="1" applyBorder="1" applyProtection="1"/>
    <xf numFmtId="44" fontId="12" fillId="0" borderId="37" xfId="0" applyNumberFormat="1" applyFont="1" applyBorder="1" applyProtection="1"/>
    <xf numFmtId="44" fontId="12" fillId="0" borderId="12" xfId="0" applyNumberFormat="1" applyFont="1" applyBorder="1" applyProtection="1"/>
    <xf numFmtId="49" fontId="15" fillId="0" borderId="24" xfId="0" applyNumberFormat="1" applyFont="1" applyBorder="1" applyAlignment="1" applyProtection="1">
      <alignment horizontal="center" wrapText="1"/>
    </xf>
    <xf numFmtId="49" fontId="15" fillId="0" borderId="20" xfId="0" applyNumberFormat="1" applyFont="1" applyBorder="1" applyAlignment="1" applyProtection="1">
      <alignment horizontal="center" wrapText="1"/>
    </xf>
    <xf numFmtId="49" fontId="15" fillId="0" borderId="27" xfId="0" applyNumberFormat="1" applyFont="1" applyBorder="1" applyAlignment="1" applyProtection="1">
      <alignment horizontal="center" wrapText="1"/>
    </xf>
    <xf numFmtId="0" fontId="12" fillId="0" borderId="42" xfId="0" applyFont="1" applyBorder="1" applyAlignment="1" applyProtection="1">
      <alignment horizontal="center"/>
    </xf>
    <xf numFmtId="0" fontId="0" fillId="0" borderId="40" xfId="0" applyFont="1" applyFill="1" applyBorder="1" applyProtection="1"/>
    <xf numFmtId="0" fontId="6" fillId="0" borderId="28" xfId="0" applyFont="1" applyFill="1" applyBorder="1" applyProtection="1"/>
    <xf numFmtId="44" fontId="12" fillId="0" borderId="32" xfId="0" applyNumberFormat="1" applyFont="1" applyBorder="1" applyAlignment="1" applyProtection="1">
      <alignment horizontal="left"/>
    </xf>
    <xf numFmtId="0" fontId="12" fillId="0" borderId="39" xfId="0" applyFont="1" applyBorder="1" applyAlignment="1" applyProtection="1">
      <alignment horizontal="center" vertical="center"/>
    </xf>
    <xf numFmtId="2" fontId="12" fillId="0" borderId="0" xfId="0" applyNumberFormat="1" applyFont="1" applyBorder="1" applyAlignment="1" applyProtection="1">
      <alignment horizontal="center" vertical="center"/>
    </xf>
    <xf numFmtId="0" fontId="0" fillId="0" borderId="20" xfId="0" applyFont="1" applyFill="1" applyBorder="1" applyProtection="1"/>
    <xf numFmtId="0" fontId="0" fillId="0" borderId="20" xfId="0" applyBorder="1" applyAlignment="1">
      <alignment vertical="top" wrapText="1"/>
    </xf>
    <xf numFmtId="0" fontId="5" fillId="0" borderId="20" xfId="0" applyFont="1" applyBorder="1" applyAlignment="1">
      <alignment horizontal="left" vertical="center"/>
    </xf>
    <xf numFmtId="0" fontId="21" fillId="0" borderId="20" xfId="3" applyBorder="1" applyAlignment="1">
      <alignment vertical="top" wrapText="1"/>
    </xf>
    <xf numFmtId="0" fontId="6" fillId="0" borderId="16" xfId="0" applyFont="1" applyBorder="1" applyAlignment="1" applyProtection="1">
      <alignment horizontal="center" vertical="center" wrapText="1"/>
    </xf>
    <xf numFmtId="0" fontId="12" fillId="0" borderId="27" xfId="0" applyFont="1" applyBorder="1" applyAlignment="1" applyProtection="1">
      <alignment horizontal="center"/>
    </xf>
    <xf numFmtId="0" fontId="12" fillId="0" borderId="20" xfId="0" applyFont="1" applyBorder="1" applyAlignment="1" applyProtection="1">
      <alignment horizontal="center"/>
    </xf>
    <xf numFmtId="0" fontId="10" fillId="0" borderId="2" xfId="0" applyFont="1" applyBorder="1" applyAlignment="1" applyProtection="1">
      <alignment horizontal="left" indent="1"/>
    </xf>
    <xf numFmtId="0" fontId="12" fillId="0" borderId="24" xfId="0" applyFont="1" applyBorder="1" applyAlignment="1" applyProtection="1">
      <alignment horizontal="center"/>
    </xf>
    <xf numFmtId="0" fontId="12" fillId="0" borderId="41" xfId="0" applyFont="1" applyBorder="1" applyAlignment="1" applyProtection="1">
      <alignment horizontal="center"/>
    </xf>
    <xf numFmtId="0" fontId="6" fillId="0" borderId="34" xfId="0" applyFont="1" applyBorder="1" applyProtection="1"/>
    <xf numFmtId="0" fontId="9" fillId="0" borderId="35" xfId="0" applyFont="1" applyBorder="1" applyAlignment="1" applyProtection="1"/>
    <xf numFmtId="0" fontId="9" fillId="0" borderId="35" xfId="0" applyFont="1" applyBorder="1" applyAlignment="1" applyProtection="1">
      <alignment horizontal="right"/>
    </xf>
    <xf numFmtId="0" fontId="6" fillId="0" borderId="35" xfId="0" applyFont="1" applyBorder="1" applyProtection="1"/>
    <xf numFmtId="0" fontId="9" fillId="0" borderId="35" xfId="0" applyFont="1" applyFill="1" applyBorder="1" applyAlignment="1" applyProtection="1"/>
    <xf numFmtId="0" fontId="9" fillId="0" borderId="36" xfId="0" applyFont="1" applyFill="1" applyBorder="1" applyAlignment="1" applyProtection="1">
      <alignment horizontal="right"/>
    </xf>
    <xf numFmtId="0" fontId="6" fillId="0" borderId="21" xfId="0" applyFont="1" applyBorder="1" applyProtection="1"/>
    <xf numFmtId="0" fontId="6" fillId="0" borderId="22" xfId="0" applyFont="1" applyBorder="1" applyProtection="1"/>
    <xf numFmtId="0" fontId="0" fillId="0" borderId="26" xfId="0" applyFont="1" applyBorder="1" applyProtection="1"/>
    <xf numFmtId="0" fontId="7" fillId="0" borderId="21" xfId="0" applyFont="1" applyBorder="1" applyProtection="1"/>
    <xf numFmtId="0" fontId="0" fillId="0" borderId="0" xfId="0" applyFont="1" applyBorder="1" applyProtection="1"/>
    <xf numFmtId="0" fontId="10" fillId="0" borderId="28" xfId="0" applyFont="1" applyBorder="1" applyAlignment="1" applyProtection="1">
      <alignment horizontal="left" indent="2"/>
    </xf>
    <xf numFmtId="0" fontId="8" fillId="0" borderId="21" xfId="0" applyFont="1" applyBorder="1" applyAlignment="1" applyProtection="1">
      <alignment horizontal="left"/>
    </xf>
    <xf numFmtId="0" fontId="6" fillId="0" borderId="22" xfId="0" applyFont="1" applyBorder="1" applyAlignment="1" applyProtection="1">
      <alignment horizontal="right"/>
    </xf>
    <xf numFmtId="0" fontId="5" fillId="0" borderId="21" xfId="0" applyFont="1" applyBorder="1" applyAlignment="1" applyProtection="1"/>
    <xf numFmtId="0" fontId="6" fillId="0" borderId="0" xfId="0" applyFont="1" applyBorder="1" applyAlignment="1" applyProtection="1">
      <alignment wrapText="1"/>
    </xf>
    <xf numFmtId="14" fontId="12" fillId="0" borderId="24" xfId="0" applyNumberFormat="1" applyFont="1" applyBorder="1" applyAlignment="1" applyProtection="1">
      <alignment horizontal="center"/>
    </xf>
    <xf numFmtId="14" fontId="12" fillId="0" borderId="20" xfId="0" applyNumberFormat="1" applyFont="1" applyBorder="1" applyAlignment="1" applyProtection="1">
      <alignment horizontal="center"/>
    </xf>
    <xf numFmtId="14" fontId="12" fillId="0" borderId="27" xfId="0" applyNumberFormat="1" applyFont="1" applyBorder="1" applyAlignment="1" applyProtection="1">
      <alignment horizontal="center"/>
    </xf>
    <xf numFmtId="0" fontId="0" fillId="0" borderId="0" xfId="0" applyBorder="1"/>
    <xf numFmtId="0" fontId="0" fillId="0" borderId="22" xfId="0" applyBorder="1"/>
    <xf numFmtId="0" fontId="5" fillId="0" borderId="51" xfId="0" applyFont="1" applyBorder="1" applyAlignment="1" applyProtection="1"/>
    <xf numFmtId="0" fontId="0" fillId="0" borderId="0" xfId="0" applyBorder="1" applyProtection="1"/>
    <xf numFmtId="0" fontId="0" fillId="0" borderId="22" xfId="0" applyBorder="1" applyProtection="1"/>
    <xf numFmtId="14" fontId="12" fillId="0" borderId="23" xfId="0" applyNumberFormat="1" applyFont="1" applyBorder="1" applyAlignment="1" applyProtection="1">
      <alignment horizontal="center"/>
    </xf>
    <xf numFmtId="44" fontId="9" fillId="0" borderId="43" xfId="0" applyNumberFormat="1" applyFont="1" applyBorder="1" applyAlignment="1" applyProtection="1">
      <alignment horizontal="left"/>
    </xf>
    <xf numFmtId="44" fontId="9" fillId="0" borderId="30" xfId="0" applyNumberFormat="1" applyFont="1" applyBorder="1" applyAlignment="1" applyProtection="1">
      <alignment horizontal="left"/>
    </xf>
    <xf numFmtId="44" fontId="9" fillId="0" borderId="9" xfId="2" applyFont="1" applyBorder="1" applyAlignment="1" applyProtection="1">
      <alignment horizontal="left"/>
    </xf>
    <xf numFmtId="0" fontId="1" fillId="0" borderId="26" xfId="0" applyFont="1" applyBorder="1" applyProtection="1"/>
    <xf numFmtId="0" fontId="6" fillId="0" borderId="26" xfId="0" applyFont="1" applyBorder="1" applyProtection="1"/>
    <xf numFmtId="0" fontId="6" fillId="0" borderId="25" xfId="0" applyFont="1" applyBorder="1" applyProtection="1"/>
    <xf numFmtId="0" fontId="6" fillId="0" borderId="34" xfId="0" applyFont="1" applyBorder="1"/>
    <xf numFmtId="0" fontId="9" fillId="0" borderId="35" xfId="0" applyFont="1" applyBorder="1" applyAlignment="1"/>
    <xf numFmtId="0" fontId="9" fillId="0" borderId="35" xfId="0" applyFont="1" applyBorder="1" applyAlignment="1">
      <alignment horizontal="right"/>
    </xf>
    <xf numFmtId="0" fontId="6" fillId="0" borderId="35" xfId="0" applyFont="1" applyBorder="1"/>
    <xf numFmtId="0" fontId="9" fillId="0" borderId="35" xfId="0" applyFont="1" applyFill="1" applyBorder="1" applyAlignment="1"/>
    <xf numFmtId="0" fontId="9" fillId="0" borderId="36" xfId="0" applyFont="1" applyFill="1" applyBorder="1" applyAlignment="1">
      <alignment horizontal="right"/>
    </xf>
    <xf numFmtId="0" fontId="6" fillId="0" borderId="21" xfId="0" applyFont="1" applyBorder="1"/>
    <xf numFmtId="0" fontId="6" fillId="0" borderId="22" xfId="0" applyFont="1" applyBorder="1"/>
    <xf numFmtId="0" fontId="0" fillId="0" borderId="26" xfId="0" applyFont="1" applyBorder="1"/>
    <xf numFmtId="14" fontId="12" fillId="0" borderId="41" xfId="0" applyNumberFormat="1" applyFont="1" applyBorder="1" applyAlignment="1" applyProtection="1">
      <alignment horizontal="center"/>
    </xf>
    <xf numFmtId="14" fontId="12" fillId="0" borderId="39" xfId="0" applyNumberFormat="1" applyFont="1" applyBorder="1" applyAlignment="1" applyProtection="1">
      <alignment horizontal="center"/>
    </xf>
    <xf numFmtId="0" fontId="6" fillId="0" borderId="26" xfId="0" applyFont="1" applyBorder="1"/>
    <xf numFmtId="0" fontId="6" fillId="0" borderId="25" xfId="0" applyFont="1" applyBorder="1"/>
    <xf numFmtId="14" fontId="6" fillId="0" borderId="22" xfId="0" applyNumberFormat="1" applyFont="1" applyBorder="1" applyAlignment="1" applyProtection="1">
      <alignment horizontal="right"/>
    </xf>
    <xf numFmtId="0" fontId="20" fillId="0" borderId="20" xfId="0" applyFont="1" applyBorder="1" applyAlignment="1">
      <alignment horizontal="center"/>
    </xf>
    <xf numFmtId="0" fontId="5" fillId="0" borderId="20" xfId="0" applyFont="1" applyBorder="1" applyAlignment="1">
      <alignment horizontal="center"/>
    </xf>
    <xf numFmtId="0" fontId="10" fillId="0" borderId="2" xfId="0" applyFont="1" applyBorder="1" applyAlignment="1" applyProtection="1">
      <alignment horizontal="left" indent="1"/>
    </xf>
    <xf numFmtId="0" fontId="10" fillId="0" borderId="25" xfId="0" applyFont="1" applyBorder="1" applyAlignment="1" applyProtection="1">
      <alignment horizontal="left" indent="1"/>
    </xf>
    <xf numFmtId="0" fontId="9" fillId="2" borderId="40"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6" fillId="0" borderId="16" xfId="0" applyFont="1" applyBorder="1" applyAlignment="1" applyProtection="1">
      <alignment horizontal="center" vertical="center" wrapText="1"/>
    </xf>
    <xf numFmtId="0" fontId="12" fillId="0" borderId="24" xfId="0" applyFont="1" applyBorder="1" applyAlignment="1" applyProtection="1">
      <alignment horizontal="center"/>
    </xf>
    <xf numFmtId="0" fontId="0" fillId="0" borderId="1" xfId="0" applyFont="1" applyBorder="1" applyAlignment="1" applyProtection="1">
      <alignment horizontal="left"/>
    </xf>
    <xf numFmtId="0" fontId="0" fillId="0" borderId="1" xfId="0" applyBorder="1" applyAlignment="1" applyProtection="1">
      <alignment horizontal="left"/>
    </xf>
    <xf numFmtId="0" fontId="5" fillId="0" borderId="1" xfId="0" applyFont="1" applyBorder="1" applyAlignment="1" applyProtection="1"/>
    <xf numFmtId="0" fontId="0" fillId="0" borderId="28" xfId="0" applyBorder="1" applyAlignment="1" applyProtection="1"/>
    <xf numFmtId="0" fontId="12" fillId="0" borderId="20" xfId="0" applyFont="1" applyBorder="1" applyAlignment="1" applyProtection="1">
      <alignment horizontal="center"/>
    </xf>
    <xf numFmtId="0" fontId="12" fillId="0" borderId="27" xfId="0" applyFont="1" applyBorder="1" applyAlignment="1" applyProtection="1">
      <alignment horizontal="center"/>
    </xf>
    <xf numFmtId="0" fontId="6" fillId="0" borderId="46"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6"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14" fontId="16" fillId="0" borderId="2" xfId="0" applyNumberFormat="1" applyFont="1" applyBorder="1" applyAlignment="1" applyProtection="1">
      <alignment horizontal="center"/>
    </xf>
    <xf numFmtId="0" fontId="16" fillId="0" borderId="25" xfId="0" applyFont="1" applyBorder="1" applyAlignment="1" applyProtection="1">
      <alignment horizontal="center"/>
    </xf>
    <xf numFmtId="0" fontId="13" fillId="0" borderId="48"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5" fillId="0" borderId="0" xfId="0" applyFont="1" applyBorder="1" applyAlignment="1" applyProtection="1">
      <alignment horizontal="center"/>
    </xf>
    <xf numFmtId="0" fontId="5" fillId="0" borderId="22" xfId="0" applyFont="1" applyBorder="1" applyAlignment="1" applyProtection="1">
      <alignment horizontal="center"/>
    </xf>
    <xf numFmtId="0" fontId="9" fillId="2" borderId="1" xfId="0" applyFont="1" applyFill="1" applyBorder="1" applyAlignment="1" applyProtection="1">
      <alignment horizontal="center" vertical="center"/>
    </xf>
    <xf numFmtId="0" fontId="1" fillId="0" borderId="21"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22" xfId="0" applyFont="1" applyFill="1" applyBorder="1" applyAlignment="1" applyProtection="1">
      <alignment horizontal="center"/>
    </xf>
    <xf numFmtId="0" fontId="5" fillId="0" borderId="21" xfId="0" applyFont="1" applyFill="1" applyBorder="1" applyAlignment="1" applyProtection="1">
      <alignment horizontal="center"/>
    </xf>
    <xf numFmtId="0" fontId="6" fillId="0" borderId="21"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18" fillId="0" borderId="39"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10" fillId="0" borderId="2" xfId="0" applyFont="1" applyBorder="1" applyAlignment="1">
      <alignment horizontal="left" indent="1"/>
    </xf>
    <xf numFmtId="0" fontId="10" fillId="0" borderId="25" xfId="0" applyFont="1" applyBorder="1" applyAlignment="1">
      <alignment horizontal="left" indent="1"/>
    </xf>
    <xf numFmtId="0" fontId="12" fillId="0" borderId="41" xfId="0" applyFont="1" applyBorder="1" applyAlignment="1" applyProtection="1">
      <alignment horizontal="center"/>
    </xf>
    <xf numFmtId="0" fontId="6" fillId="0" borderId="50" xfId="0" applyFont="1" applyBorder="1" applyAlignment="1" applyProtection="1">
      <alignment horizontal="center" vertical="center"/>
    </xf>
    <xf numFmtId="0" fontId="6" fillId="0" borderId="50" xfId="0" applyFont="1" applyBorder="1" applyAlignment="1" applyProtection="1">
      <alignment horizontal="center" vertical="center" wrapText="1"/>
    </xf>
    <xf numFmtId="0" fontId="13" fillId="0" borderId="44"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5" fillId="0" borderId="8" xfId="0" applyFont="1" applyBorder="1" applyAlignment="1" applyProtection="1">
      <alignment horizontal="center"/>
    </xf>
    <xf numFmtId="0" fontId="5" fillId="0" borderId="52" xfId="0" applyFont="1" applyBorder="1" applyAlignment="1" applyProtection="1">
      <alignment horizontal="center"/>
    </xf>
    <xf numFmtId="0" fontId="19" fillId="0" borderId="39" xfId="0" applyFont="1" applyBorder="1" applyAlignment="1" applyProtection="1">
      <alignment horizontal="center" vertical="center" wrapText="1"/>
    </xf>
    <xf numFmtId="0" fontId="19" fillId="0" borderId="23" xfId="0" applyFont="1" applyBorder="1" applyAlignment="1" applyProtection="1">
      <alignment horizontal="center" vertical="center" wrapText="1"/>
    </xf>
  </cellXfs>
  <cellStyles count="4">
    <cellStyle name="Comma" xfId="1" builtinId="3"/>
    <cellStyle name="Currency" xfId="2" builtinId="4"/>
    <cellStyle name="Hyperlink" xfId="3" builtinId="8"/>
    <cellStyle name="Normal" xfId="0" builtinId="0"/>
  </cellStyles>
  <dxfs count="3">
    <dxf>
      <alignment horizontal="general" vertical="top" textRotation="0" wrapText="1" indent="0" justifyLastLine="0" shrinkToFit="0" readingOrder="0"/>
      <border diagonalUp="0" diagonalDown="0" outline="0">
        <left/>
        <right/>
        <top style="thin">
          <color indexed="64"/>
        </top>
        <bottom style="thin">
          <color indexed="64"/>
        </bottom>
      </border>
    </dxf>
    <dxf>
      <font>
        <b/>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1" defaultTableStyle="TableStyleMedium9" defaultPivotStyle="PivotStyleLight16">
    <tableStyle name="Invisible" pivot="0" table="0" count="0" xr9:uid="{A64D6252-2F85-4E9F-92A2-C25593D873A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0</xdr:colOff>
      <xdr:row>5</xdr:row>
      <xdr:rowOff>66675</xdr:rowOff>
    </xdr:from>
    <xdr:to>
      <xdr:col>10</xdr:col>
      <xdr:colOff>196216</xdr:colOff>
      <xdr:row>6</xdr:row>
      <xdr:rowOff>95250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3086100" y="1295400"/>
          <a:ext cx="4457700" cy="3429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aseline="0">
              <a:solidFill>
                <a:schemeClr val="tx1"/>
              </a:solidFill>
            </a:rPr>
            <a:t>Example A - One County</a:t>
          </a:r>
        </a:p>
      </xdr:txBody>
    </xdr:sp>
    <xdr:clientData/>
  </xdr:twoCellAnchor>
  <xdr:twoCellAnchor>
    <xdr:from>
      <xdr:col>0</xdr:col>
      <xdr:colOff>481966</xdr:colOff>
      <xdr:row>37</xdr:row>
      <xdr:rowOff>85725</xdr:rowOff>
    </xdr:from>
    <xdr:to>
      <xdr:col>3</xdr:col>
      <xdr:colOff>424815</xdr:colOff>
      <xdr:row>41</xdr:row>
      <xdr:rowOff>266699</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476251" y="9363075"/>
          <a:ext cx="2352674" cy="1285874"/>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100" b="1" i="1"/>
            <a:t>Please Note:  </a:t>
          </a:r>
        </a:p>
        <a:p>
          <a:pPr algn="ctr"/>
          <a:r>
            <a:rPr lang="en-US" sz="1100" i="0"/>
            <a:t>This form is provided for example purposes only.  Please follow</a:t>
          </a:r>
          <a:r>
            <a:rPr lang="en-US" sz="1100" i="0" baseline="0"/>
            <a:t> the OJD Payment Protocols and the confirmation you received when determining what you may bill for.</a:t>
          </a:r>
          <a:endParaRPr lang="en-US" sz="1100" i="0"/>
        </a:p>
      </xdr:txBody>
    </xdr:sp>
    <xdr:clientData/>
  </xdr:twoCellAnchor>
  <mc:AlternateContent xmlns:mc="http://schemas.openxmlformats.org/markup-compatibility/2006">
    <mc:Choice xmlns:a14="http://schemas.microsoft.com/office/drawing/2010/main" Requires="a14">
      <xdr:twoCellAnchor editAs="oneCell">
        <xdr:from>
          <xdr:col>1</xdr:col>
          <xdr:colOff>723900</xdr:colOff>
          <xdr:row>5</xdr:row>
          <xdr:rowOff>137160</xdr:rowOff>
        </xdr:from>
        <xdr:to>
          <xdr:col>2</xdr:col>
          <xdr:colOff>22860</xdr:colOff>
          <xdr:row>5</xdr:row>
          <xdr:rowOff>289560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830580</xdr:colOff>
          <xdr:row>5</xdr:row>
          <xdr:rowOff>106680</xdr:rowOff>
        </xdr:from>
        <xdr:to>
          <xdr:col>2</xdr:col>
          <xdr:colOff>213360</xdr:colOff>
          <xdr:row>6</xdr:row>
          <xdr:rowOff>7620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5</xdr:row>
      <xdr:rowOff>66675</xdr:rowOff>
    </xdr:from>
    <xdr:to>
      <xdr:col>10</xdr:col>
      <xdr:colOff>196216</xdr:colOff>
      <xdr:row>6</xdr:row>
      <xdr:rowOff>95250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3086100" y="1295400"/>
          <a:ext cx="4457700" cy="3429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aseline="0">
              <a:solidFill>
                <a:schemeClr val="tx1"/>
              </a:solidFill>
            </a:rPr>
            <a:t>Example B - Multiple Counties</a:t>
          </a:r>
        </a:p>
      </xdr:txBody>
    </xdr:sp>
    <xdr:clientData/>
  </xdr:twoCellAnchor>
  <xdr:twoCellAnchor>
    <xdr:from>
      <xdr:col>0</xdr:col>
      <xdr:colOff>480061</xdr:colOff>
      <xdr:row>37</xdr:row>
      <xdr:rowOff>104775</xdr:rowOff>
    </xdr:from>
    <xdr:to>
      <xdr:col>3</xdr:col>
      <xdr:colOff>403860</xdr:colOff>
      <xdr:row>42</xdr:row>
      <xdr:rowOff>9524</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466726" y="9382125"/>
          <a:ext cx="2333624" cy="1285874"/>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100" b="1" i="1"/>
            <a:t>Please Note:  </a:t>
          </a:r>
        </a:p>
        <a:p>
          <a:pPr algn="ctr"/>
          <a:r>
            <a:rPr lang="en-US" sz="1100" i="0"/>
            <a:t>This form is provided for example purposes only.  Please follow</a:t>
          </a:r>
          <a:r>
            <a:rPr lang="en-US" sz="1100" i="0" baseline="0"/>
            <a:t> the OJD Payment Protocols and the confirmation you received when determining what you may bill for.</a:t>
          </a:r>
          <a:endParaRPr lang="en-US" sz="1100" i="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830580</xdr:colOff>
          <xdr:row>5</xdr:row>
          <xdr:rowOff>106680</xdr:rowOff>
        </xdr:from>
        <xdr:to>
          <xdr:col>2</xdr:col>
          <xdr:colOff>213360</xdr:colOff>
          <xdr:row>6</xdr:row>
          <xdr:rowOff>7620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5</xdr:row>
      <xdr:rowOff>66675</xdr:rowOff>
    </xdr:from>
    <xdr:to>
      <xdr:col>10</xdr:col>
      <xdr:colOff>196216</xdr:colOff>
      <xdr:row>6</xdr:row>
      <xdr:rowOff>95250</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3086100" y="1295400"/>
          <a:ext cx="4514850" cy="3429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aseline="0">
              <a:solidFill>
                <a:schemeClr val="tx1"/>
              </a:solidFill>
            </a:rPr>
            <a:t>Example C - Air Travel</a:t>
          </a:r>
        </a:p>
      </xdr:txBody>
    </xdr:sp>
    <xdr:clientData/>
  </xdr:twoCellAnchor>
  <xdr:twoCellAnchor>
    <xdr:from>
      <xdr:col>1</xdr:col>
      <xdr:colOff>205740</xdr:colOff>
      <xdr:row>11</xdr:row>
      <xdr:rowOff>9526</xdr:rowOff>
    </xdr:from>
    <xdr:to>
      <xdr:col>4</xdr:col>
      <xdr:colOff>262890</xdr:colOff>
      <xdr:row>16</xdr:row>
      <xdr:rowOff>76200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009650" y="2905126"/>
          <a:ext cx="2333625" cy="1285874"/>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100" b="1" i="1"/>
            <a:t>Please Note:  </a:t>
          </a:r>
        </a:p>
        <a:p>
          <a:pPr algn="ctr"/>
          <a:r>
            <a:rPr lang="en-US" sz="1100" i="0"/>
            <a:t>This form is provided for example purposes only.  Please follow</a:t>
          </a:r>
          <a:r>
            <a:rPr lang="en-US" sz="1100" i="0" baseline="0"/>
            <a:t> the OJD Payment Protocols and the confirmation you received when determining what you may bill for.</a:t>
          </a:r>
          <a:endParaRPr lang="en-US" sz="1100" i="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8FA857-7114-4E40-9CF8-2EB53E02AF8C}" name="Table2" displayName="Table2" ref="A2:B16" headerRowCount="0" totalsRowShown="0" headerRowDxfId="2">
  <tableColumns count="2">
    <tableColumn id="1" xr3:uid="{BCF978D2-E829-460D-8749-AD8C91FCA639}" name="Column1" dataDxfId="1"/>
    <tableColumn id="2" xr3:uid="{4798E231-C000-45F1-8BA7-FA80F92C2B8A}" name="Column2"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urts.oregon.gov/programs/interpreters/policies/Pages/default.aspx" TargetMode="External"/><Relationship Id="rId2" Type="http://schemas.openxmlformats.org/officeDocument/2006/relationships/hyperlink" Target="https://www.courts.oregon.gov/programs/interpreters/i-am/Documents/OJD%20-%20CLAS%20Mileage%20Chart.pdf" TargetMode="External"/><Relationship Id="rId1" Type="http://schemas.openxmlformats.org/officeDocument/2006/relationships/hyperlink" Target="https://www.courts.oregon.gov/programs/interpreters/policies/Documents/OJD%20Payment%20Protocols%20for%20Contract%20Court%20Interpreters_eff-2022-01-01.pdf"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tabSelected="1" workbookViewId="0">
      <selection activeCell="F6" sqref="F6"/>
    </sheetView>
  </sheetViews>
  <sheetFormatPr defaultRowHeight="14.4" x14ac:dyDescent="0.3"/>
  <cols>
    <col min="1" max="1" width="32.44140625" bestFit="1" customWidth="1"/>
    <col min="2" max="2" width="91.88671875" customWidth="1"/>
  </cols>
  <sheetData>
    <row r="1" spans="1:2" ht="25.8" x14ac:dyDescent="0.5">
      <c r="A1" s="202" t="s">
        <v>98</v>
      </c>
      <c r="B1" s="203"/>
    </row>
    <row r="2" spans="1:2" ht="158.4" x14ac:dyDescent="0.3">
      <c r="A2" s="149" t="s">
        <v>99</v>
      </c>
      <c r="B2" s="148" t="s">
        <v>100</v>
      </c>
    </row>
    <row r="3" spans="1:2" x14ac:dyDescent="0.3">
      <c r="A3" s="149" t="s">
        <v>101</v>
      </c>
      <c r="B3" s="150" t="s">
        <v>102</v>
      </c>
    </row>
    <row r="4" spans="1:2" ht="28.8" x14ac:dyDescent="0.3">
      <c r="A4" s="149" t="s">
        <v>103</v>
      </c>
      <c r="B4" s="148" t="s">
        <v>104</v>
      </c>
    </row>
    <row r="5" spans="1:2" ht="43.2" x14ac:dyDescent="0.3">
      <c r="A5" s="149" t="s">
        <v>105</v>
      </c>
      <c r="B5" s="148" t="s">
        <v>128</v>
      </c>
    </row>
    <row r="6" spans="1:2" x14ac:dyDescent="0.3">
      <c r="A6" s="149" t="s">
        <v>106</v>
      </c>
      <c r="B6" s="148" t="s">
        <v>107</v>
      </c>
    </row>
    <row r="7" spans="1:2" ht="28.8" x14ac:dyDescent="0.3">
      <c r="A7" s="149" t="s">
        <v>108</v>
      </c>
      <c r="B7" s="148" t="s">
        <v>109</v>
      </c>
    </row>
    <row r="8" spans="1:2" ht="57.6" x14ac:dyDescent="0.3">
      <c r="A8" s="149" t="s">
        <v>110</v>
      </c>
      <c r="B8" s="148" t="s">
        <v>111</v>
      </c>
    </row>
    <row r="9" spans="1:2" ht="72" x14ac:dyDescent="0.3">
      <c r="A9" s="149" t="s">
        <v>112</v>
      </c>
      <c r="B9" s="148" t="s">
        <v>113</v>
      </c>
    </row>
    <row r="10" spans="1:2" x14ac:dyDescent="0.3">
      <c r="A10" s="149" t="s">
        <v>114</v>
      </c>
      <c r="B10" s="150" t="s">
        <v>115</v>
      </c>
    </row>
    <row r="11" spans="1:2" ht="129.6" x14ac:dyDescent="0.3">
      <c r="A11" s="149" t="s">
        <v>116</v>
      </c>
      <c r="B11" s="148" t="s">
        <v>127</v>
      </c>
    </row>
    <row r="12" spans="1:2" ht="100.8" x14ac:dyDescent="0.3">
      <c r="A12" s="149" t="s">
        <v>117</v>
      </c>
      <c r="B12" s="148" t="s">
        <v>118</v>
      </c>
    </row>
    <row r="13" spans="1:2" ht="86.4" x14ac:dyDescent="0.3">
      <c r="A13" s="149" t="s">
        <v>119</v>
      </c>
      <c r="B13" s="148" t="s">
        <v>120</v>
      </c>
    </row>
    <row r="14" spans="1:2" ht="72" x14ac:dyDescent="0.3">
      <c r="A14" s="149" t="s">
        <v>121</v>
      </c>
      <c r="B14" s="148" t="s">
        <v>122</v>
      </c>
    </row>
    <row r="15" spans="1:2" x14ac:dyDescent="0.3">
      <c r="A15" s="149" t="s">
        <v>123</v>
      </c>
      <c r="B15" s="148" t="s">
        <v>124</v>
      </c>
    </row>
    <row r="16" spans="1:2" x14ac:dyDescent="0.3">
      <c r="A16" s="149" t="s">
        <v>125</v>
      </c>
      <c r="B16" s="150" t="s">
        <v>126</v>
      </c>
    </row>
  </sheetData>
  <sheetProtection algorithmName="SHA-512" hashValue="A1Ew315ZdJZFsvlcDB25CJ0/EFuVHPQCJ5/cmyLPdIfB0PaGbYrVZ4SAzboHDE9LcY0aL1mESYTyyecVe3F5iA==" saltValue="mTm1F1emVXzGG9ljiPj/SQ==" spinCount="100000" sheet="1" objects="1" scenarios="1"/>
  <mergeCells count="1">
    <mergeCell ref="A1:B1"/>
  </mergeCells>
  <hyperlinks>
    <hyperlink ref="B3" r:id="rId1" xr:uid="{710FC935-E396-4FF2-9DAD-8151671AC51A}"/>
    <hyperlink ref="B10" r:id="rId2" xr:uid="{FA824125-1223-4A10-A55F-085327A13CA7}"/>
    <hyperlink ref="B16" r:id="rId3" xr:uid="{7D2C1A81-2B0E-4C0A-9240-1FA190083321}"/>
  </hyperlinks>
  <pageMargins left="0.7" right="0.7" top="0.75" bottom="0.75" header="0.3" footer="0.3"/>
  <pageSetup scale="71" orientation="portrait" r:id="rId4"/>
  <tableParts count="1">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L52"/>
  <sheetViews>
    <sheetView showGridLines="0" zoomScaleNormal="100" workbookViewId="0">
      <selection activeCell="L11" sqref="L11"/>
    </sheetView>
  </sheetViews>
  <sheetFormatPr defaultColWidth="9.109375" defaultRowHeight="13.8" x14ac:dyDescent="0.3"/>
  <cols>
    <col min="1" max="1" width="12.109375" style="35" customWidth="1"/>
    <col min="2" max="2" width="13.44140625" style="35" customWidth="1"/>
    <col min="3" max="3" width="10.44140625" style="35" customWidth="1"/>
    <col min="4" max="5" width="10.109375" style="35" customWidth="1"/>
    <col min="6" max="6" width="11.33203125" style="35" customWidth="1"/>
    <col min="7" max="7" width="12.44140625" style="35" customWidth="1"/>
    <col min="8" max="8" width="13.109375" style="35" customWidth="1"/>
    <col min="9" max="9" width="7.33203125" style="35" customWidth="1"/>
    <col min="10" max="10" width="9.44140625" style="35" customWidth="1"/>
    <col min="11" max="11" width="13.6640625" style="35" customWidth="1"/>
    <col min="12" max="12" width="14.109375" style="35" customWidth="1"/>
    <col min="13" max="16384" width="9.109375" style="35"/>
  </cols>
  <sheetData>
    <row r="1" spans="1:12" ht="15.6" x14ac:dyDescent="0.3">
      <c r="A1" s="157"/>
      <c r="B1" s="158"/>
      <c r="C1" s="158"/>
      <c r="D1" s="158"/>
      <c r="E1" s="158"/>
      <c r="F1" s="158"/>
      <c r="G1" s="158"/>
      <c r="H1" s="159" t="s">
        <v>86</v>
      </c>
      <c r="I1" s="160"/>
      <c r="J1" s="161"/>
      <c r="K1" s="161"/>
      <c r="L1" s="162" t="s">
        <v>38</v>
      </c>
    </row>
    <row r="2" spans="1:12" x14ac:dyDescent="0.3">
      <c r="A2" s="163"/>
      <c r="B2" s="36"/>
      <c r="C2" s="36"/>
      <c r="D2" s="36"/>
      <c r="E2" s="36"/>
      <c r="F2" s="36"/>
      <c r="G2" s="36"/>
      <c r="H2" s="36"/>
      <c r="I2" s="36"/>
      <c r="J2" s="36"/>
      <c r="K2" s="36"/>
      <c r="L2" s="164"/>
    </row>
    <row r="3" spans="1:12" ht="18" x14ac:dyDescent="0.35">
      <c r="A3" s="165" t="s">
        <v>1</v>
      </c>
      <c r="B3" s="37"/>
      <c r="C3" s="38" t="s">
        <v>60</v>
      </c>
      <c r="D3" s="38"/>
      <c r="E3" s="39"/>
      <c r="F3" s="39"/>
      <c r="G3" s="39"/>
      <c r="H3" s="39"/>
      <c r="I3" s="40"/>
      <c r="J3" s="41" t="s">
        <v>2</v>
      </c>
      <c r="K3" s="204">
        <v>3123456789</v>
      </c>
      <c r="L3" s="205"/>
    </row>
    <row r="4" spans="1:12" ht="25.2" customHeight="1" x14ac:dyDescent="0.3">
      <c r="A4" s="166"/>
      <c r="B4" s="167"/>
      <c r="C4" s="167"/>
      <c r="D4" s="167"/>
      <c r="E4" s="167"/>
      <c r="F4" s="167"/>
      <c r="G4" s="167"/>
      <c r="H4" s="210" t="s">
        <v>87</v>
      </c>
      <c r="I4" s="211"/>
      <c r="J4" s="211"/>
      <c r="K4" s="212" t="s">
        <v>94</v>
      </c>
      <c r="L4" s="213"/>
    </row>
    <row r="5" spans="1:12" ht="25.2" customHeight="1" x14ac:dyDescent="0.35">
      <c r="A5" s="165" t="s">
        <v>0</v>
      </c>
      <c r="B5" s="38" t="s">
        <v>39</v>
      </c>
      <c r="C5" s="42"/>
      <c r="D5" s="42"/>
      <c r="E5" s="42"/>
      <c r="F5" s="41" t="s">
        <v>3</v>
      </c>
      <c r="G5" s="154" t="s">
        <v>41</v>
      </c>
      <c r="H5" s="154"/>
      <c r="I5" s="43" t="s">
        <v>4</v>
      </c>
      <c r="J5" s="154" t="s">
        <v>40</v>
      </c>
      <c r="K5" s="44" t="s">
        <v>5</v>
      </c>
      <c r="L5" s="168">
        <v>97032</v>
      </c>
    </row>
    <row r="6" spans="1:12" ht="25.2" customHeight="1" x14ac:dyDescent="0.3">
      <c r="A6" s="169" t="s">
        <v>61</v>
      </c>
      <c r="B6" s="36"/>
      <c r="C6" s="36"/>
      <c r="D6" s="36"/>
      <c r="E6" s="36"/>
      <c r="F6" s="36"/>
      <c r="G6" s="36"/>
      <c r="H6" s="36"/>
      <c r="I6" s="36"/>
      <c r="J6" s="36"/>
      <c r="K6" s="69" t="s">
        <v>130</v>
      </c>
      <c r="L6" s="201">
        <f ca="1">TODAY()</f>
        <v>45174</v>
      </c>
    </row>
    <row r="7" spans="1:12" ht="14.4" thickBot="1" x14ac:dyDescent="0.35">
      <c r="A7" s="163"/>
      <c r="B7" s="36"/>
      <c r="C7" s="36"/>
      <c r="D7" s="36"/>
      <c r="E7" s="36"/>
      <c r="F7" s="36"/>
      <c r="G7" s="36"/>
      <c r="H7" s="36"/>
      <c r="I7" s="36"/>
      <c r="J7" s="36"/>
      <c r="K7" s="36"/>
      <c r="L7" s="164"/>
    </row>
    <row r="8" spans="1:12" ht="21.9" customHeight="1" thickBot="1" x14ac:dyDescent="0.35">
      <c r="A8" s="171" t="s">
        <v>26</v>
      </c>
      <c r="B8" s="45"/>
      <c r="C8" s="45"/>
      <c r="D8" s="45"/>
      <c r="E8" s="45"/>
      <c r="F8" s="46" t="s">
        <v>35</v>
      </c>
      <c r="G8" s="47">
        <v>40</v>
      </c>
      <c r="H8" s="36"/>
      <c r="I8" s="36"/>
      <c r="J8" s="36"/>
      <c r="K8" s="206" t="s">
        <v>32</v>
      </c>
      <c r="L8" s="207"/>
    </row>
    <row r="9" spans="1:12" s="49" customFormat="1" ht="27.75" customHeight="1" thickBot="1" x14ac:dyDescent="0.35">
      <c r="A9" s="151" t="s">
        <v>7</v>
      </c>
      <c r="B9" s="151" t="s">
        <v>8</v>
      </c>
      <c r="C9" s="151" t="s">
        <v>23</v>
      </c>
      <c r="D9" s="151" t="s">
        <v>14</v>
      </c>
      <c r="E9" s="151" t="s">
        <v>9</v>
      </c>
      <c r="F9" s="151" t="s">
        <v>31</v>
      </c>
      <c r="G9" s="151" t="s">
        <v>10</v>
      </c>
      <c r="H9" s="151" t="s">
        <v>76</v>
      </c>
      <c r="I9" s="48" t="s">
        <v>15</v>
      </c>
      <c r="J9" s="172"/>
      <c r="K9" s="50" t="s">
        <v>19</v>
      </c>
      <c r="L9" s="50" t="s">
        <v>18</v>
      </c>
    </row>
    <row r="10" spans="1:12" ht="21.9" customHeight="1" x14ac:dyDescent="0.45">
      <c r="A10" s="173">
        <v>41281</v>
      </c>
      <c r="B10" s="155" t="s">
        <v>42</v>
      </c>
      <c r="C10" s="51">
        <v>0.35416666666666669</v>
      </c>
      <c r="D10" s="51">
        <v>0.47916666666666669</v>
      </c>
      <c r="E10" s="28">
        <v>6</v>
      </c>
      <c r="F10" s="52">
        <v>6</v>
      </c>
      <c r="G10" s="114"/>
      <c r="H10" s="31">
        <f>IF(F10&gt;0,$G$8*F10,"$ ")</f>
        <v>240</v>
      </c>
      <c r="I10" s="53"/>
      <c r="J10" s="36"/>
      <c r="K10" s="54">
        <v>31</v>
      </c>
      <c r="L10" s="55" t="s">
        <v>17</v>
      </c>
    </row>
    <row r="11" spans="1:12" ht="21.9" customHeight="1" x14ac:dyDescent="0.45">
      <c r="A11" s="174">
        <v>41281</v>
      </c>
      <c r="B11" s="153" t="s">
        <v>42</v>
      </c>
      <c r="C11" s="56">
        <v>0.54166666666666663</v>
      </c>
      <c r="D11" s="56">
        <v>0.70138888888888884</v>
      </c>
      <c r="E11" s="29">
        <f>IF(((D11-C11)*24)&gt;0,(D11-C11)*24," ")</f>
        <v>3.833333333333333</v>
      </c>
      <c r="F11" s="57">
        <v>4</v>
      </c>
      <c r="G11" s="115"/>
      <c r="H11" s="32">
        <f>IF(F11&gt;0,$G$8*F11,"$ ")</f>
        <v>160</v>
      </c>
      <c r="I11" s="58"/>
      <c r="J11" s="36"/>
      <c r="K11" s="54">
        <v>31</v>
      </c>
      <c r="L11" s="55" t="s">
        <v>17</v>
      </c>
    </row>
    <row r="12" spans="1:12" ht="21.9" customHeight="1" x14ac:dyDescent="0.45">
      <c r="A12" s="174">
        <v>41288</v>
      </c>
      <c r="B12" s="153" t="s">
        <v>42</v>
      </c>
      <c r="C12" s="56">
        <v>0.35416666666666669</v>
      </c>
      <c r="D12" s="56">
        <v>0.47916666666666669</v>
      </c>
      <c r="E12" s="29">
        <f>IF(((D12-C12)*24)&gt;0,(D12-C12)*24," ")</f>
        <v>3</v>
      </c>
      <c r="F12" s="57">
        <v>3</v>
      </c>
      <c r="G12" s="115"/>
      <c r="H12" s="32">
        <f>IF(F12&gt;0,$G$8*F12,"$ ")</f>
        <v>120</v>
      </c>
      <c r="I12" s="58"/>
      <c r="J12" s="36"/>
      <c r="K12" s="54">
        <v>31</v>
      </c>
      <c r="L12" s="55" t="s">
        <v>17</v>
      </c>
    </row>
    <row r="13" spans="1:12" ht="21.9" customHeight="1" x14ac:dyDescent="0.45">
      <c r="A13" s="174">
        <v>41288</v>
      </c>
      <c r="B13" s="153" t="s">
        <v>42</v>
      </c>
      <c r="C13" s="56">
        <v>0.54166666666666663</v>
      </c>
      <c r="D13" s="56">
        <v>0.66666666666666663</v>
      </c>
      <c r="E13" s="29">
        <f>IF(((D13-C13)*24)&gt;0,(D13-C13)*24," ")</f>
        <v>3</v>
      </c>
      <c r="F13" s="57">
        <v>3</v>
      </c>
      <c r="G13" s="115"/>
      <c r="H13" s="32">
        <f>IF(F13&gt;0,$G$8*F13,"$ ")</f>
        <v>120</v>
      </c>
      <c r="I13" s="58"/>
      <c r="J13" s="36"/>
      <c r="K13" s="54">
        <v>31</v>
      </c>
      <c r="L13" s="55" t="s">
        <v>17</v>
      </c>
    </row>
    <row r="14" spans="1:12" ht="21.9" customHeight="1" thickBot="1" x14ac:dyDescent="0.5">
      <c r="A14" s="152"/>
      <c r="B14" s="116"/>
      <c r="C14" s="59"/>
      <c r="D14" s="59"/>
      <c r="E14" s="30" t="str">
        <f>IF(((D14-C14)*24)&gt;0,(D14-C14)*24," ")</f>
        <v xml:space="preserve"> </v>
      </c>
      <c r="F14" s="60"/>
      <c r="G14" s="117"/>
      <c r="H14" s="33" t="str">
        <f>IF(F14&gt;0,$G$8*F14,"$ ")</f>
        <v xml:space="preserve">$ </v>
      </c>
      <c r="I14" s="61"/>
      <c r="J14" s="36"/>
      <c r="K14" s="54">
        <v>31</v>
      </c>
      <c r="L14" s="55" t="s">
        <v>17</v>
      </c>
    </row>
    <row r="15" spans="1:12" ht="21.9" customHeight="1" thickBot="1" x14ac:dyDescent="0.35">
      <c r="A15" s="163"/>
      <c r="B15" s="36"/>
      <c r="C15" s="36"/>
      <c r="D15" s="36"/>
      <c r="E15" s="36"/>
      <c r="F15" s="36"/>
      <c r="G15" s="46" t="s">
        <v>20</v>
      </c>
      <c r="H15" s="118">
        <f>IF(SUM(H10:H14)&gt;0,SUM(H10:H14),"$ ")</f>
        <v>640</v>
      </c>
      <c r="I15" s="36"/>
      <c r="J15" s="36"/>
      <c r="K15" s="62" t="s">
        <v>30</v>
      </c>
      <c r="L15" s="63"/>
    </row>
    <row r="16" spans="1:12" ht="9" customHeight="1" thickBot="1" x14ac:dyDescent="0.35">
      <c r="A16" s="163"/>
      <c r="B16" s="36"/>
      <c r="C16" s="36"/>
      <c r="D16" s="36"/>
      <c r="E16" s="36"/>
      <c r="F16" s="69"/>
      <c r="G16" s="36"/>
      <c r="H16" s="36"/>
      <c r="I16" s="36"/>
      <c r="J16" s="36"/>
      <c r="K16" s="64"/>
      <c r="L16" s="63"/>
    </row>
    <row r="17" spans="1:12" ht="21.9" customHeight="1" thickBot="1" x14ac:dyDescent="0.35">
      <c r="A17" s="171" t="s">
        <v>22</v>
      </c>
      <c r="B17" s="45"/>
      <c r="C17" s="45"/>
      <c r="D17" s="45"/>
      <c r="E17" s="45"/>
      <c r="F17" s="46" t="s">
        <v>81</v>
      </c>
      <c r="G17" s="65">
        <v>0.56000000000000005</v>
      </c>
      <c r="H17" s="36"/>
      <c r="I17" s="36"/>
      <c r="J17" s="36"/>
      <c r="K17" s="66"/>
      <c r="L17" s="63"/>
    </row>
    <row r="18" spans="1:12" ht="25.5" customHeight="1" thickBot="1" x14ac:dyDescent="0.35">
      <c r="A18" s="67" t="s">
        <v>7</v>
      </c>
      <c r="B18" s="67" t="s">
        <v>8</v>
      </c>
      <c r="C18" s="208" t="s">
        <v>11</v>
      </c>
      <c r="D18" s="208"/>
      <c r="E18" s="208" t="s">
        <v>12</v>
      </c>
      <c r="F18" s="208"/>
      <c r="G18" s="151" t="s">
        <v>13</v>
      </c>
      <c r="H18" s="151" t="s">
        <v>34</v>
      </c>
      <c r="I18" s="68" t="s">
        <v>46</v>
      </c>
      <c r="J18" s="36"/>
      <c r="K18" s="50" t="s">
        <v>19</v>
      </c>
      <c r="L18" s="50" t="s">
        <v>18</v>
      </c>
    </row>
    <row r="19" spans="1:12" ht="21.9" customHeight="1" x14ac:dyDescent="0.45">
      <c r="A19" s="173">
        <v>41281</v>
      </c>
      <c r="B19" s="155" t="s">
        <v>42</v>
      </c>
      <c r="C19" s="209" t="s">
        <v>41</v>
      </c>
      <c r="D19" s="209"/>
      <c r="E19" s="209" t="s">
        <v>44</v>
      </c>
      <c r="F19" s="209"/>
      <c r="G19" s="155">
        <v>36</v>
      </c>
      <c r="H19" s="9">
        <f>IF(G19&gt;0,ROUND($G$17*G19,2),"$ ")</f>
        <v>20.16</v>
      </c>
      <c r="I19" s="53" t="s">
        <v>47</v>
      </c>
      <c r="J19" s="36"/>
      <c r="K19" s="54">
        <v>35</v>
      </c>
      <c r="L19" s="55" t="s">
        <v>17</v>
      </c>
    </row>
    <row r="20" spans="1:12" ht="21.9" customHeight="1" x14ac:dyDescent="0.45">
      <c r="A20" s="174">
        <v>41281</v>
      </c>
      <c r="B20" s="153" t="s">
        <v>42</v>
      </c>
      <c r="C20" s="214" t="s">
        <v>44</v>
      </c>
      <c r="D20" s="214"/>
      <c r="E20" s="214" t="s">
        <v>41</v>
      </c>
      <c r="F20" s="214"/>
      <c r="G20" s="153">
        <v>36</v>
      </c>
      <c r="H20" s="10">
        <f>IF(G20&gt;0,ROUND($G$17*G20,2),"$ ")</f>
        <v>20.16</v>
      </c>
      <c r="I20" s="58" t="s">
        <v>47</v>
      </c>
      <c r="J20" s="36"/>
      <c r="K20" s="54">
        <v>35</v>
      </c>
      <c r="L20" s="55" t="s">
        <v>17</v>
      </c>
    </row>
    <row r="21" spans="1:12" ht="21.9" customHeight="1" x14ac:dyDescent="0.45">
      <c r="A21" s="174">
        <v>41288</v>
      </c>
      <c r="B21" s="153" t="s">
        <v>42</v>
      </c>
      <c r="C21" s="214" t="s">
        <v>41</v>
      </c>
      <c r="D21" s="214"/>
      <c r="E21" s="214" t="s">
        <v>44</v>
      </c>
      <c r="F21" s="214"/>
      <c r="G21" s="153">
        <v>36</v>
      </c>
      <c r="H21" s="10">
        <f>IF(G21&gt;0,ROUND($G$17*G21,2),"$ ")</f>
        <v>20.16</v>
      </c>
      <c r="I21" s="58" t="s">
        <v>67</v>
      </c>
      <c r="J21" s="36"/>
      <c r="K21" s="54">
        <v>35</v>
      </c>
      <c r="L21" s="55" t="s">
        <v>17</v>
      </c>
    </row>
    <row r="22" spans="1:12" ht="21.9" customHeight="1" x14ac:dyDescent="0.45">
      <c r="A22" s="174">
        <v>41288</v>
      </c>
      <c r="B22" s="153" t="s">
        <v>42</v>
      </c>
      <c r="C22" s="214" t="s">
        <v>44</v>
      </c>
      <c r="D22" s="214"/>
      <c r="E22" s="214" t="s">
        <v>41</v>
      </c>
      <c r="F22" s="214"/>
      <c r="G22" s="153">
        <v>36</v>
      </c>
      <c r="H22" s="10">
        <f>IF(G22&gt;0,ROUND($G$17*G22,2),"$ ")</f>
        <v>20.16</v>
      </c>
      <c r="I22" s="58" t="s">
        <v>67</v>
      </c>
      <c r="J22" s="36"/>
      <c r="K22" s="54">
        <v>35</v>
      </c>
      <c r="L22" s="55" t="s">
        <v>17</v>
      </c>
    </row>
    <row r="23" spans="1:12" ht="21.9" customHeight="1" thickBot="1" x14ac:dyDescent="0.5">
      <c r="A23" s="175"/>
      <c r="B23" s="152"/>
      <c r="C23" s="215"/>
      <c r="D23" s="215"/>
      <c r="E23" s="215"/>
      <c r="F23" s="215"/>
      <c r="G23" s="152"/>
      <c r="H23" s="11" t="str">
        <f>IF(G23&gt;0,ROUND($G$17*G23,2),"$ ")</f>
        <v xml:space="preserve">$ </v>
      </c>
      <c r="I23" s="61"/>
      <c r="J23" s="36"/>
      <c r="K23" s="54">
        <v>35</v>
      </c>
      <c r="L23" s="55" t="s">
        <v>17</v>
      </c>
    </row>
    <row r="24" spans="1:12" ht="21.9" customHeight="1" thickBot="1" x14ac:dyDescent="0.35">
      <c r="A24" s="163"/>
      <c r="B24" s="36"/>
      <c r="C24" s="36"/>
      <c r="D24" s="36"/>
      <c r="E24" s="69"/>
      <c r="F24" s="36"/>
      <c r="G24" s="46" t="s">
        <v>24</v>
      </c>
      <c r="H24" s="12">
        <f>IF(SUM(H19:H23)&gt;0,SUM(H19:H23),"$ ")</f>
        <v>80.64</v>
      </c>
      <c r="I24" s="36"/>
      <c r="J24" s="36"/>
      <c r="K24" s="142" t="s">
        <v>29</v>
      </c>
      <c r="L24" s="143"/>
    </row>
    <row r="25" spans="1:12" ht="9" customHeight="1" thickBot="1" x14ac:dyDescent="0.35">
      <c r="A25" s="163"/>
      <c r="B25" s="36"/>
      <c r="C25" s="36"/>
      <c r="D25" s="36"/>
      <c r="E25" s="69"/>
      <c r="F25" s="36"/>
      <c r="G25" s="36"/>
      <c r="H25" s="36"/>
      <c r="I25" s="36"/>
      <c r="J25" s="36"/>
      <c r="K25" s="176"/>
      <c r="L25" s="177"/>
    </row>
    <row r="26" spans="1:12" ht="21.9" customHeight="1" thickBot="1" x14ac:dyDescent="0.35">
      <c r="A26" s="178" t="s">
        <v>66</v>
      </c>
      <c r="B26" s="73"/>
      <c r="C26" s="73"/>
      <c r="D26" s="46"/>
      <c r="E26" s="36"/>
      <c r="F26" s="46" t="s">
        <v>79</v>
      </c>
      <c r="G26" s="119" t="s">
        <v>17</v>
      </c>
      <c r="H26" s="45"/>
      <c r="I26" s="36"/>
      <c r="J26" s="36"/>
      <c r="K26" s="176"/>
      <c r="L26" s="177"/>
    </row>
    <row r="27" spans="1:12" ht="18" customHeight="1" x14ac:dyDescent="0.3">
      <c r="A27" s="216" t="s">
        <v>7</v>
      </c>
      <c r="B27" s="216" t="s">
        <v>8</v>
      </c>
      <c r="C27" s="218" t="s">
        <v>91</v>
      </c>
      <c r="D27" s="220" t="s">
        <v>89</v>
      </c>
      <c r="E27" s="236" t="s">
        <v>93</v>
      </c>
      <c r="F27" s="236" t="s">
        <v>90</v>
      </c>
      <c r="G27" s="238" t="s">
        <v>83</v>
      </c>
      <c r="H27" s="238" t="s">
        <v>21</v>
      </c>
      <c r="I27" s="224" t="s">
        <v>46</v>
      </c>
      <c r="J27" s="36"/>
      <c r="K27" s="176"/>
      <c r="L27" s="177"/>
    </row>
    <row r="28" spans="1:12" ht="12.75" customHeight="1" thickBot="1" x14ac:dyDescent="0.35">
      <c r="A28" s="217"/>
      <c r="B28" s="217"/>
      <c r="C28" s="219"/>
      <c r="D28" s="221"/>
      <c r="E28" s="237"/>
      <c r="F28" s="237"/>
      <c r="G28" s="239"/>
      <c r="H28" s="239"/>
      <c r="I28" s="225"/>
      <c r="J28" s="36"/>
      <c r="K28" s="176"/>
      <c r="L28" s="177"/>
    </row>
    <row r="29" spans="1:12" ht="21.9" customHeight="1" x14ac:dyDescent="0.3">
      <c r="A29" s="173"/>
      <c r="B29" s="155"/>
      <c r="C29" s="155"/>
      <c r="D29" s="120" t="s">
        <v>92</v>
      </c>
      <c r="E29" s="25" t="str">
        <f>IF(C29&gt;0,(C29*1.2/60)," ")</f>
        <v xml:space="preserve"> </v>
      </c>
      <c r="F29" s="25"/>
      <c r="G29" s="22" t="str">
        <f>IF(C29&gt;0,(E29-F29)," ")</f>
        <v xml:space="preserve"> </v>
      </c>
      <c r="H29" s="19" t="str">
        <f>IF(C29&gt;0,(G$26*G29),"$ ")</f>
        <v xml:space="preserve">$ </v>
      </c>
      <c r="I29" s="53"/>
      <c r="J29" s="36"/>
      <c r="K29" s="176"/>
      <c r="L29" s="177"/>
    </row>
    <row r="30" spans="1:12" ht="21.9" customHeight="1" x14ac:dyDescent="0.3">
      <c r="A30" s="174"/>
      <c r="B30" s="153"/>
      <c r="C30" s="153"/>
      <c r="D30" s="120" t="s">
        <v>92</v>
      </c>
      <c r="E30" s="26" t="str">
        <f>IF(C30&gt;0,(C30*1.2/60)," ")</f>
        <v xml:space="preserve"> </v>
      </c>
      <c r="F30" s="26"/>
      <c r="G30" s="23" t="str">
        <f>IF(C30&gt;0,(E30-F30)," ")</f>
        <v xml:space="preserve"> </v>
      </c>
      <c r="H30" s="20" t="str">
        <f>IF(C30&gt;0,(G$26*G30),"$ ")</f>
        <v xml:space="preserve">$ </v>
      </c>
      <c r="I30" s="58"/>
      <c r="J30" s="36"/>
      <c r="K30" s="176"/>
      <c r="L30" s="177"/>
    </row>
    <row r="31" spans="1:12" ht="21.9" customHeight="1" x14ac:dyDescent="0.3">
      <c r="A31" s="174"/>
      <c r="B31" s="153"/>
      <c r="C31" s="153"/>
      <c r="D31" s="120" t="s">
        <v>92</v>
      </c>
      <c r="E31" s="26" t="str">
        <f>IF(C31&gt;0,(C31*1.2/60)," ")</f>
        <v xml:space="preserve"> </v>
      </c>
      <c r="F31" s="26"/>
      <c r="G31" s="23" t="str">
        <f>IF(C31&gt;0,(E31-F31)," ")</f>
        <v xml:space="preserve"> </v>
      </c>
      <c r="H31" s="20" t="str">
        <f>IF(C31&gt;0,(G$26*G31),"$ ")</f>
        <v xml:space="preserve">$ </v>
      </c>
      <c r="I31" s="58"/>
      <c r="J31" s="36"/>
      <c r="K31" s="176"/>
      <c r="L31" s="177"/>
    </row>
    <row r="32" spans="1:12" ht="21.9" customHeight="1" x14ac:dyDescent="0.3">
      <c r="A32" s="174"/>
      <c r="B32" s="153"/>
      <c r="C32" s="153"/>
      <c r="D32" s="120" t="s">
        <v>92</v>
      </c>
      <c r="E32" s="26" t="str">
        <f>IF(C32&gt;0,(C32*1.2/60)," ")</f>
        <v xml:space="preserve"> </v>
      </c>
      <c r="F32" s="26"/>
      <c r="G32" s="23" t="str">
        <f>IF(C32&gt;0,(E32-F32)," ")</f>
        <v xml:space="preserve"> </v>
      </c>
      <c r="H32" s="20" t="str">
        <f>IF(C32&gt;0,(G$26*G32),"$ ")</f>
        <v xml:space="preserve">$ </v>
      </c>
      <c r="I32" s="58"/>
      <c r="J32" s="36"/>
      <c r="K32" s="176"/>
      <c r="L32" s="177"/>
    </row>
    <row r="33" spans="1:12" ht="21.9" customHeight="1" thickBot="1" x14ac:dyDescent="0.35">
      <c r="A33" s="175"/>
      <c r="B33" s="152"/>
      <c r="C33" s="152"/>
      <c r="D33" s="121" t="s">
        <v>92</v>
      </c>
      <c r="E33" s="27" t="str">
        <f>IF(C33&gt;0,(C33*1.2/60)," ")</f>
        <v xml:space="preserve"> </v>
      </c>
      <c r="F33" s="27"/>
      <c r="G33" s="24" t="str">
        <f>IF(C33&gt;0,(E33-F33)," ")</f>
        <v xml:space="preserve"> </v>
      </c>
      <c r="H33" s="21" t="str">
        <f>IF(C33&gt;0,(G$26*G33),"$ ")</f>
        <v xml:space="preserve">$ </v>
      </c>
      <c r="I33" s="61"/>
      <c r="J33" s="36"/>
      <c r="K33" s="176"/>
      <c r="L33" s="177"/>
    </row>
    <row r="34" spans="1:12" ht="21.9" customHeight="1" thickBot="1" x14ac:dyDescent="0.35">
      <c r="A34" s="163"/>
      <c r="B34" s="36"/>
      <c r="C34" s="36"/>
      <c r="D34" s="71"/>
      <c r="E34" s="36"/>
      <c r="F34" s="36"/>
      <c r="G34" s="46" t="s">
        <v>25</v>
      </c>
      <c r="H34" s="72" t="str">
        <f>IF(SUM(H29:H33)&gt;0,SUM(H29:H33),"$ ")</f>
        <v xml:space="preserve">$ </v>
      </c>
      <c r="I34" s="69"/>
      <c r="J34" s="36"/>
      <c r="K34" s="176"/>
      <c r="L34" s="177"/>
    </row>
    <row r="35" spans="1:12" ht="9" customHeight="1" x14ac:dyDescent="0.3">
      <c r="A35" s="163"/>
      <c r="B35" s="36"/>
      <c r="C35" s="36"/>
      <c r="D35" s="36"/>
      <c r="E35" s="36"/>
      <c r="F35" s="69"/>
      <c r="G35" s="36"/>
      <c r="H35" s="36"/>
      <c r="I35" s="36"/>
      <c r="J35" s="36"/>
      <c r="K35" s="176"/>
      <c r="L35" s="177"/>
    </row>
    <row r="36" spans="1:12" ht="15" customHeight="1" thickBot="1" x14ac:dyDescent="0.35">
      <c r="A36" s="178" t="s">
        <v>63</v>
      </c>
      <c r="B36" s="73"/>
      <c r="C36" s="73"/>
      <c r="D36" s="74" t="s">
        <v>37</v>
      </c>
      <c r="E36" s="75"/>
      <c r="F36" s="75"/>
      <c r="G36" s="75"/>
      <c r="H36" s="75"/>
      <c r="I36" s="36"/>
      <c r="J36" s="36"/>
      <c r="K36" s="176"/>
      <c r="L36" s="177"/>
    </row>
    <row r="37" spans="1:12" ht="12.75" customHeight="1" thickBot="1" x14ac:dyDescent="0.35">
      <c r="A37" s="76" t="s">
        <v>7</v>
      </c>
      <c r="B37" s="76" t="s">
        <v>8</v>
      </c>
      <c r="C37" s="77" t="s">
        <v>65</v>
      </c>
      <c r="D37" s="78"/>
      <c r="E37" s="78"/>
      <c r="F37" s="78"/>
      <c r="G37" s="79"/>
      <c r="H37" s="80" t="s">
        <v>18</v>
      </c>
      <c r="I37" s="36"/>
      <c r="J37" s="36"/>
      <c r="K37" s="176"/>
      <c r="L37" s="177"/>
    </row>
    <row r="38" spans="1:12" ht="21.9" customHeight="1" x14ac:dyDescent="0.3">
      <c r="A38" s="173"/>
      <c r="B38" s="81"/>
      <c r="C38" s="82"/>
      <c r="D38" s="83"/>
      <c r="E38" s="83"/>
      <c r="F38" s="83"/>
      <c r="G38" s="84"/>
      <c r="H38" s="85" t="s">
        <v>17</v>
      </c>
      <c r="I38" s="36"/>
      <c r="J38" s="36"/>
      <c r="K38" s="176"/>
      <c r="L38" s="177"/>
    </row>
    <row r="39" spans="1:12" ht="21.9" customHeight="1" x14ac:dyDescent="0.3">
      <c r="A39" s="174"/>
      <c r="B39" s="86"/>
      <c r="C39" s="87"/>
      <c r="D39" s="88"/>
      <c r="E39" s="88"/>
      <c r="F39" s="88"/>
      <c r="G39" s="89"/>
      <c r="H39" s="90" t="s">
        <v>17</v>
      </c>
      <c r="I39" s="36"/>
      <c r="J39" s="36"/>
      <c r="K39" s="176"/>
      <c r="L39" s="177"/>
    </row>
    <row r="40" spans="1:12" ht="21.9" customHeight="1" x14ac:dyDescent="0.3">
      <c r="A40" s="174"/>
      <c r="B40" s="86"/>
      <c r="C40" s="87"/>
      <c r="D40" s="88"/>
      <c r="E40" s="88"/>
      <c r="F40" s="88"/>
      <c r="G40" s="89"/>
      <c r="H40" s="90" t="s">
        <v>17</v>
      </c>
      <c r="I40" s="36"/>
      <c r="J40" s="36"/>
      <c r="K40" s="176"/>
      <c r="L40" s="177"/>
    </row>
    <row r="41" spans="1:12" ht="21.9" customHeight="1" thickBot="1" x14ac:dyDescent="0.35">
      <c r="A41" s="175"/>
      <c r="B41" s="152"/>
      <c r="C41" s="91"/>
      <c r="D41" s="92"/>
      <c r="E41" s="92"/>
      <c r="F41" s="92"/>
      <c r="G41" s="93"/>
      <c r="H41" s="94" t="s">
        <v>17</v>
      </c>
      <c r="I41" s="36"/>
      <c r="J41" s="36"/>
      <c r="K41" s="176"/>
      <c r="L41" s="177"/>
    </row>
    <row r="42" spans="1:12" ht="21.9" customHeight="1" thickBot="1" x14ac:dyDescent="0.35">
      <c r="A42" s="163"/>
      <c r="B42" s="36"/>
      <c r="C42" s="36"/>
      <c r="D42" s="36"/>
      <c r="E42" s="36"/>
      <c r="F42" s="36"/>
      <c r="G42" s="46" t="s">
        <v>64</v>
      </c>
      <c r="H42" s="122" t="str">
        <f>IF(SUM(H38:H41)&gt;0,SUM(H38:H41),"$ ")</f>
        <v xml:space="preserve">$ </v>
      </c>
      <c r="I42" s="36"/>
      <c r="J42" s="36"/>
      <c r="K42" s="176"/>
      <c r="L42" s="177"/>
    </row>
    <row r="43" spans="1:12" ht="20.100000000000001" customHeight="1" thickBot="1" x14ac:dyDescent="0.35">
      <c r="A43" s="66"/>
      <c r="B43" s="95"/>
      <c r="C43" s="95"/>
      <c r="D43" s="95"/>
      <c r="E43" s="95"/>
      <c r="F43" s="95"/>
      <c r="G43" s="96"/>
      <c r="H43" s="97"/>
      <c r="I43" s="226" t="s">
        <v>28</v>
      </c>
      <c r="J43" s="226"/>
      <c r="K43" s="226"/>
      <c r="L43" s="227"/>
    </row>
    <row r="44" spans="1:12" ht="21.9" customHeight="1" x14ac:dyDescent="0.3">
      <c r="A44" s="206" t="s">
        <v>33</v>
      </c>
      <c r="B44" s="228"/>
      <c r="C44" s="228"/>
      <c r="D44" s="228"/>
      <c r="E44" s="228"/>
      <c r="F44" s="228"/>
      <c r="G44" s="207"/>
      <c r="H44" s="97"/>
      <c r="I44" s="98"/>
      <c r="J44" s="99"/>
      <c r="K44" s="100" t="str">
        <f>G15</f>
        <v xml:space="preserve">Total Billable Interpreting Fee: </v>
      </c>
      <c r="L44" s="182">
        <f>H15</f>
        <v>640</v>
      </c>
    </row>
    <row r="45" spans="1:12" ht="21.9" customHeight="1" x14ac:dyDescent="0.3">
      <c r="A45" s="229" t="s">
        <v>129</v>
      </c>
      <c r="B45" s="230"/>
      <c r="C45" s="230"/>
      <c r="D45" s="230"/>
      <c r="E45" s="230"/>
      <c r="F45" s="230"/>
      <c r="G45" s="231"/>
      <c r="H45" s="97"/>
      <c r="I45" s="101"/>
      <c r="J45" s="102"/>
      <c r="K45" s="103" t="str">
        <f>G24</f>
        <v xml:space="preserve">Total Preauthorized Mileage: </v>
      </c>
      <c r="L45" s="183">
        <f>H24</f>
        <v>80.64</v>
      </c>
    </row>
    <row r="46" spans="1:12" ht="21.9" customHeight="1" x14ac:dyDescent="0.3">
      <c r="A46" s="232"/>
      <c r="B46" s="230"/>
      <c r="C46" s="230"/>
      <c r="D46" s="230"/>
      <c r="E46" s="230"/>
      <c r="F46" s="230"/>
      <c r="G46" s="231"/>
      <c r="H46" s="97"/>
      <c r="I46" s="101"/>
      <c r="J46" s="102"/>
      <c r="K46" s="103" t="str">
        <f>G34</f>
        <v xml:space="preserve">Total Preauthorized Travel Fee: </v>
      </c>
      <c r="L46" s="183" t="str">
        <f>H34</f>
        <v xml:space="preserve">$ </v>
      </c>
    </row>
    <row r="47" spans="1:12" ht="21.9" customHeight="1" x14ac:dyDescent="0.3">
      <c r="A47" s="66" t="s">
        <v>58</v>
      </c>
      <c r="B47" s="95"/>
      <c r="C47" s="104"/>
      <c r="D47" s="104"/>
      <c r="E47" s="104"/>
      <c r="F47" s="104"/>
      <c r="G47" s="105"/>
      <c r="H47" s="97"/>
      <c r="I47" s="101"/>
      <c r="J47" s="102"/>
      <c r="K47" s="103" t="str">
        <f>G42</f>
        <v xml:space="preserve">Total Other Preauthorized Items: </v>
      </c>
      <c r="L47" s="183" t="str">
        <f>H42</f>
        <v xml:space="preserve">$ </v>
      </c>
    </row>
    <row r="48" spans="1:12" ht="21.9" customHeight="1" thickBot="1" x14ac:dyDescent="0.35">
      <c r="A48" s="106" t="s">
        <v>59</v>
      </c>
      <c r="B48" s="104"/>
      <c r="C48" s="104"/>
      <c r="D48" s="104"/>
      <c r="E48" s="104"/>
      <c r="F48" s="104"/>
      <c r="G48" s="105"/>
      <c r="H48" s="97"/>
      <c r="I48" s="107"/>
      <c r="J48" s="108"/>
      <c r="K48" s="109" t="s">
        <v>27</v>
      </c>
      <c r="L48" s="184">
        <f>IF(SUM(L44:L47)&gt;0,SUM(L44:L47),"$ ")</f>
        <v>720.64</v>
      </c>
    </row>
    <row r="49" spans="1:12" ht="20.100000000000001" customHeight="1" x14ac:dyDescent="0.3">
      <c r="A49" s="163"/>
      <c r="B49" s="36"/>
      <c r="C49" s="36"/>
      <c r="D49" s="36"/>
      <c r="E49" s="36"/>
      <c r="F49" s="36"/>
      <c r="G49" s="36"/>
      <c r="H49" s="36"/>
      <c r="I49" s="36"/>
      <c r="J49" s="36"/>
      <c r="K49" s="36"/>
      <c r="L49" s="164"/>
    </row>
    <row r="50" spans="1:12" ht="53.4" customHeight="1" x14ac:dyDescent="0.3">
      <c r="A50" s="233" t="s">
        <v>84</v>
      </c>
      <c r="B50" s="234"/>
      <c r="C50" s="234"/>
      <c r="D50" s="234"/>
      <c r="E50" s="234"/>
      <c r="F50" s="234"/>
      <c r="G50" s="234"/>
      <c r="H50" s="234"/>
      <c r="I50" s="234"/>
      <c r="J50" s="234"/>
      <c r="K50" s="234"/>
      <c r="L50" s="235"/>
    </row>
    <row r="51" spans="1:12" ht="18" x14ac:dyDescent="0.35">
      <c r="A51" s="185" t="s">
        <v>62</v>
      </c>
      <c r="B51" s="40"/>
      <c r="C51" s="110"/>
      <c r="D51" s="110" t="s">
        <v>82</v>
      </c>
      <c r="E51" s="111"/>
      <c r="F51" s="111"/>
      <c r="G51" s="111"/>
      <c r="H51" s="111"/>
      <c r="I51" s="111"/>
      <c r="J51" s="41" t="s">
        <v>6</v>
      </c>
      <c r="K51" s="222">
        <v>41655</v>
      </c>
      <c r="L51" s="223"/>
    </row>
    <row r="52" spans="1:12" x14ac:dyDescent="0.3">
      <c r="A52" s="186"/>
      <c r="B52" s="40"/>
      <c r="C52" s="40"/>
      <c r="D52" s="40"/>
      <c r="E52" s="40"/>
      <c r="F52" s="40"/>
      <c r="G52" s="40"/>
      <c r="H52" s="40"/>
      <c r="I52" s="40"/>
      <c r="J52" s="40"/>
      <c r="K52" s="40"/>
      <c r="L52" s="187"/>
    </row>
  </sheetData>
  <sheetProtection algorithmName="SHA-512" hashValue="HT4jB8bdITP+bR749NWwPQ/DL+0S3Wmx5ugTJIwId230hEZMwRGuPPbpEbWRYueN1gVWo8MvxYqkbcKtMP9zeg==" saltValue="VIzu65uzdsI03rwRHMJgzw==" spinCount="100000" sheet="1" insertRows="0"/>
  <mergeCells count="31">
    <mergeCell ref="K51:L51"/>
    <mergeCell ref="I27:I28"/>
    <mergeCell ref="I43:L43"/>
    <mergeCell ref="A44:G44"/>
    <mergeCell ref="A45:G45"/>
    <mergeCell ref="A46:G46"/>
    <mergeCell ref="A50:L50"/>
    <mergeCell ref="E27:E28"/>
    <mergeCell ref="F27:F28"/>
    <mergeCell ref="G27:G28"/>
    <mergeCell ref="H27:H28"/>
    <mergeCell ref="C23:D23"/>
    <mergeCell ref="E23:F23"/>
    <mergeCell ref="A27:A28"/>
    <mergeCell ref="B27:B28"/>
    <mergeCell ref="C27:C28"/>
    <mergeCell ref="D27:D28"/>
    <mergeCell ref="C20:D20"/>
    <mergeCell ref="E20:F20"/>
    <mergeCell ref="C21:D21"/>
    <mergeCell ref="E21:F21"/>
    <mergeCell ref="C22:D22"/>
    <mergeCell ref="E22:F22"/>
    <mergeCell ref="K3:L3"/>
    <mergeCell ref="K8:L8"/>
    <mergeCell ref="C18:D18"/>
    <mergeCell ref="E18:F18"/>
    <mergeCell ref="C19:D19"/>
    <mergeCell ref="E19:F19"/>
    <mergeCell ref="H4:J4"/>
    <mergeCell ref="K4:L4"/>
  </mergeCells>
  <phoneticPr fontId="19" type="noConversion"/>
  <dataValidations xWindow="313" yWindow="649" count="8">
    <dataValidation type="decimal" operator="greaterThanOrEqual" allowBlank="1" showErrorMessage="1" errorTitle="Please enter a positive number" error="Please enter a positive number" promptTitle="Travel During Block" prompt="Enter the time traveled during an assigned block.  Please enter a positive number.  Round down to the nearest 15 minutes or 0.25 hours.  (28 mintues should be entered as 0.25, or 30 minutes should be entered as 0.50.)" sqref="F29:F33" xr:uid="{00000000-0002-0000-0200-000000000000}">
      <formula1>0</formula1>
    </dataValidation>
    <dataValidation allowBlank="1" showInputMessage="1" showErrorMessage="1" promptTitle="Warning!" prompt="This cell calculates based on the START Time and END Time.  Typing in this cell will erase the formula." sqref="E10:E14" xr:uid="{00000000-0002-0000-0200-000001000000}"/>
    <dataValidation allowBlank="1" showInputMessage="1" showErrorMessage="1" promptTitle="Warning!" prompt="This cell calculates the Interpreting Rate x Billable Hours.  Typing in the cell will erase the formula. _x000a_Enter a FLAT RATE here._x000a__x000a_Error Message:  #VALUE!_x000a_If you receive this message, you need to enter an amount in the Interpreting Rate box." sqref="H10:H14" xr:uid="{00000000-0002-0000-0200-000002000000}"/>
    <dataValidation allowBlank="1" showInputMessage="1" showErrorMessage="1" prompt="This cell calculates the Mileage Rate x Miles. This cell has been locked against editing._x000a__x000a_Error Message:  #VALUE!_x000a_If you receive this message, you need to enter an amount in the Mileage Rate box." sqref="H19:H23" xr:uid="{00000000-0002-0000-0200-000003000000}"/>
    <dataValidation allowBlank="1" showInputMessage="1" showErrorMessage="1" prompt="This cell calculates based on Miles x Formula.  This cell has been locked against editing." sqref="E29:E33" xr:uid="{00000000-0002-0000-0200-000004000000}"/>
    <dataValidation allowBlank="1" showInputMessage="1" showErrorMessage="1" prompt="This cell calculates the Travel Time minus Travel During Block.  This cell has been locked against editing." sqref="G29:G33" xr:uid="{00000000-0002-0000-0200-000005000000}"/>
    <dataValidation allowBlank="1" showInputMessage="1" showErrorMessage="1" prompt="This cell calculates the Travel Rate x Billable Travel Time.  This cell has been locked against editing._x000a__x000a_Error Message:  #VALUE!_x000a_If you receive this message, you need to enter an amount in the Travel Rate box." sqref="H29:H33" xr:uid="{00000000-0002-0000-0200-000006000000}"/>
    <dataValidation allowBlank="1" showInputMessage="1" showErrorMessage="1" prompt="This cell has been locked against editing." sqref="D29:D33" xr:uid="{00000000-0002-0000-0200-000007000000}"/>
  </dataValidations>
  <printOptions horizontalCentered="1"/>
  <pageMargins left="0.25" right="0.25" top="0.25" bottom="0.25" header="0.3" footer="0.3"/>
  <pageSetup scale="72" orientation="portrait" verticalDpi="2" r:id="rId1"/>
  <ignoredErrors>
    <ignoredError sqref="G29:G33 H10:H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1</xdr:col>
                    <xdr:colOff>723900</xdr:colOff>
                    <xdr:row>5</xdr:row>
                    <xdr:rowOff>137160</xdr:rowOff>
                  </from>
                  <to>
                    <xdr:col>2</xdr:col>
                    <xdr:colOff>22860</xdr:colOff>
                    <xdr:row>5</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L52"/>
  <sheetViews>
    <sheetView showGridLines="0" workbookViewId="0">
      <selection activeCell="A46" sqref="A46:G46"/>
    </sheetView>
  </sheetViews>
  <sheetFormatPr defaultColWidth="9.109375" defaultRowHeight="13.8" x14ac:dyDescent="0.3"/>
  <cols>
    <col min="1" max="1" width="12.109375" style="1" customWidth="1"/>
    <col min="2" max="2" width="13.44140625" style="1" customWidth="1"/>
    <col min="3" max="3" width="10.44140625" style="1" customWidth="1"/>
    <col min="4" max="4" width="10.109375" style="1" customWidth="1"/>
    <col min="5" max="5" width="9.6640625" style="1" customWidth="1"/>
    <col min="6" max="6" width="11.109375" style="1" customWidth="1"/>
    <col min="7" max="7" width="12.44140625" style="1" customWidth="1"/>
    <col min="8" max="8" width="13.109375" style="1" customWidth="1"/>
    <col min="9" max="9" width="7.33203125" style="1" customWidth="1"/>
    <col min="10" max="10" width="9.44140625" style="1" customWidth="1"/>
    <col min="11" max="11" width="13.6640625" style="1" customWidth="1"/>
    <col min="12" max="12" width="12.44140625" style="1" customWidth="1"/>
    <col min="13" max="16384" width="9.109375" style="1"/>
  </cols>
  <sheetData>
    <row r="1" spans="1:12" ht="15.6" x14ac:dyDescent="0.3">
      <c r="A1" s="188"/>
      <c r="B1" s="189"/>
      <c r="C1" s="189"/>
      <c r="D1" s="189"/>
      <c r="E1" s="189"/>
      <c r="F1" s="189"/>
      <c r="G1" s="189"/>
      <c r="H1" s="190" t="s">
        <v>86</v>
      </c>
      <c r="I1" s="191"/>
      <c r="J1" s="192"/>
      <c r="K1" s="192"/>
      <c r="L1" s="193" t="s">
        <v>38</v>
      </c>
    </row>
    <row r="2" spans="1:12" x14ac:dyDescent="0.3">
      <c r="A2" s="194"/>
      <c r="B2" s="3"/>
      <c r="C2" s="3"/>
      <c r="D2" s="3"/>
      <c r="E2" s="3"/>
      <c r="F2" s="3"/>
      <c r="G2" s="3"/>
      <c r="H2" s="3"/>
      <c r="I2" s="3"/>
      <c r="J2" s="3"/>
      <c r="K2" s="3"/>
      <c r="L2" s="195"/>
    </row>
    <row r="3" spans="1:12" ht="18" x14ac:dyDescent="0.35">
      <c r="A3" s="196" t="s">
        <v>1</v>
      </c>
      <c r="B3" s="5"/>
      <c r="C3" s="7" t="s">
        <v>60</v>
      </c>
      <c r="D3" s="7"/>
      <c r="E3" s="8"/>
      <c r="F3" s="8"/>
      <c r="G3" s="8"/>
      <c r="H3" s="8"/>
      <c r="I3" s="4"/>
      <c r="J3" s="6" t="s">
        <v>2</v>
      </c>
      <c r="K3" s="240">
        <v>3123456789</v>
      </c>
      <c r="L3" s="241"/>
    </row>
    <row r="4" spans="1:12" ht="25.2" customHeight="1" x14ac:dyDescent="0.3">
      <c r="A4" s="166"/>
      <c r="B4" s="167"/>
      <c r="C4" s="167"/>
      <c r="D4" s="167"/>
      <c r="E4" s="167"/>
      <c r="F4" s="167"/>
      <c r="G4" s="167"/>
      <c r="H4" s="210" t="s">
        <v>87</v>
      </c>
      <c r="I4" s="211"/>
      <c r="J4" s="211"/>
      <c r="K4" s="212" t="s">
        <v>94</v>
      </c>
      <c r="L4" s="213"/>
    </row>
    <row r="5" spans="1:12" ht="25.2" customHeight="1" x14ac:dyDescent="0.35">
      <c r="A5" s="165" t="s">
        <v>0</v>
      </c>
      <c r="B5" s="38" t="s">
        <v>39</v>
      </c>
      <c r="C5" s="42"/>
      <c r="D5" s="42"/>
      <c r="E5" s="42"/>
      <c r="F5" s="41" t="s">
        <v>3</v>
      </c>
      <c r="G5" s="154" t="s">
        <v>41</v>
      </c>
      <c r="H5" s="154"/>
      <c r="I5" s="43" t="s">
        <v>4</v>
      </c>
      <c r="J5" s="154" t="s">
        <v>40</v>
      </c>
      <c r="K5" s="44" t="s">
        <v>5</v>
      </c>
      <c r="L5" s="168">
        <v>97032</v>
      </c>
    </row>
    <row r="6" spans="1:12" ht="25.2" customHeight="1" x14ac:dyDescent="0.3">
      <c r="A6" s="169" t="s">
        <v>61</v>
      </c>
      <c r="B6" s="36"/>
      <c r="C6" s="36"/>
      <c r="D6" s="36"/>
      <c r="E6" s="36"/>
      <c r="F6" s="36"/>
      <c r="G6" s="36"/>
      <c r="H6" s="36"/>
      <c r="I6" s="36"/>
      <c r="J6" s="36"/>
      <c r="K6" s="69" t="s">
        <v>130</v>
      </c>
      <c r="L6" s="201">
        <f ca="1">TODAY()</f>
        <v>45174</v>
      </c>
    </row>
    <row r="7" spans="1:12" ht="14.4" thickBot="1" x14ac:dyDescent="0.35">
      <c r="A7" s="163"/>
      <c r="B7" s="36"/>
      <c r="C7" s="36"/>
      <c r="D7" s="36"/>
      <c r="E7" s="36"/>
      <c r="F7" s="36"/>
      <c r="G7" s="36"/>
      <c r="H7" s="36"/>
      <c r="I7" s="36"/>
      <c r="J7" s="36"/>
      <c r="K7" s="36"/>
      <c r="L7" s="164"/>
    </row>
    <row r="8" spans="1:12" ht="21.9" customHeight="1" thickBot="1" x14ac:dyDescent="0.35">
      <c r="A8" s="171" t="s">
        <v>26</v>
      </c>
      <c r="B8" s="45"/>
      <c r="C8" s="45"/>
      <c r="D8" s="45"/>
      <c r="E8" s="45"/>
      <c r="F8" s="46" t="s">
        <v>35</v>
      </c>
      <c r="G8" s="47">
        <v>50</v>
      </c>
      <c r="H8" s="36"/>
      <c r="I8" s="36"/>
      <c r="J8" s="36"/>
      <c r="K8" s="206" t="s">
        <v>32</v>
      </c>
      <c r="L8" s="207"/>
    </row>
    <row r="9" spans="1:12" s="2" customFormat="1" ht="27.75" customHeight="1" thickBot="1" x14ac:dyDescent="0.35">
      <c r="A9" s="151" t="s">
        <v>7</v>
      </c>
      <c r="B9" s="151" t="s">
        <v>8</v>
      </c>
      <c r="C9" s="151" t="s">
        <v>23</v>
      </c>
      <c r="D9" s="151" t="s">
        <v>14</v>
      </c>
      <c r="E9" s="151" t="s">
        <v>9</v>
      </c>
      <c r="F9" s="151" t="s">
        <v>31</v>
      </c>
      <c r="G9" s="151" t="s">
        <v>10</v>
      </c>
      <c r="H9" s="151" t="s">
        <v>76</v>
      </c>
      <c r="I9" s="48" t="s">
        <v>15</v>
      </c>
      <c r="J9" s="172"/>
      <c r="K9" s="50" t="s">
        <v>19</v>
      </c>
      <c r="L9" s="50" t="s">
        <v>18</v>
      </c>
    </row>
    <row r="10" spans="1:12" ht="21.9" customHeight="1" x14ac:dyDescent="0.45">
      <c r="A10" s="173">
        <v>41296</v>
      </c>
      <c r="B10" s="155" t="s">
        <v>49</v>
      </c>
      <c r="C10" s="51">
        <v>0.35416666666666669</v>
      </c>
      <c r="D10" s="51">
        <v>0.4375</v>
      </c>
      <c r="E10" s="28">
        <f>IF(((D10-C10)*24)&gt;0,(D10-C10)*24," ")</f>
        <v>1.9999999999999996</v>
      </c>
      <c r="F10" s="52">
        <v>2</v>
      </c>
      <c r="G10" s="138" t="s">
        <v>68</v>
      </c>
      <c r="H10" s="13">
        <f>IF(F10&gt;0,$G$8*F10,"$ ")</f>
        <v>100</v>
      </c>
      <c r="I10" s="53" t="s">
        <v>43</v>
      </c>
      <c r="J10" s="36"/>
      <c r="K10" s="54">
        <v>31</v>
      </c>
      <c r="L10" s="55" t="s">
        <v>17</v>
      </c>
    </row>
    <row r="11" spans="1:12" ht="21.9" customHeight="1" x14ac:dyDescent="0.45">
      <c r="A11" s="174">
        <v>41298</v>
      </c>
      <c r="B11" s="153" t="s">
        <v>50</v>
      </c>
      <c r="C11" s="56">
        <v>0.34375</v>
      </c>
      <c r="D11" s="56">
        <v>0.67708333333333337</v>
      </c>
      <c r="E11" s="29">
        <f>IF(((D11-C11)*24)&gt;0,(D11-C11)*24," ")</f>
        <v>8</v>
      </c>
      <c r="F11" s="57">
        <v>8</v>
      </c>
      <c r="G11" s="139"/>
      <c r="H11" s="14">
        <f>IF(F11&gt;0,$G$8*F11,"$ ")</f>
        <v>400</v>
      </c>
      <c r="I11" s="58" t="s">
        <v>43</v>
      </c>
      <c r="J11" s="36"/>
      <c r="K11" s="54">
        <v>31</v>
      </c>
      <c r="L11" s="55" t="s">
        <v>17</v>
      </c>
    </row>
    <row r="12" spans="1:12" ht="21.9" customHeight="1" x14ac:dyDescent="0.45">
      <c r="A12" s="174">
        <v>41302</v>
      </c>
      <c r="B12" s="153" t="s">
        <v>45</v>
      </c>
      <c r="C12" s="56">
        <v>0.41666666666666669</v>
      </c>
      <c r="D12" s="56">
        <v>0.66666666666666663</v>
      </c>
      <c r="E12" s="29">
        <f>IF(((D12-C12)*24)&gt;0,(D12-C12)*24," ")</f>
        <v>5.9999999999999982</v>
      </c>
      <c r="F12" s="57">
        <v>6</v>
      </c>
      <c r="G12" s="139"/>
      <c r="H12" s="14">
        <f>IF(F12&gt;0,$G$8*F12,"$ ")</f>
        <v>300</v>
      </c>
      <c r="I12" s="58" t="s">
        <v>43</v>
      </c>
      <c r="J12" s="36"/>
      <c r="K12" s="54">
        <v>31</v>
      </c>
      <c r="L12" s="55" t="s">
        <v>17</v>
      </c>
    </row>
    <row r="13" spans="1:12" ht="21.9" customHeight="1" x14ac:dyDescent="0.45">
      <c r="A13" s="174">
        <v>41303</v>
      </c>
      <c r="B13" s="153" t="s">
        <v>51</v>
      </c>
      <c r="C13" s="56">
        <v>0.34375</v>
      </c>
      <c r="D13" s="56">
        <v>0.38541666666666669</v>
      </c>
      <c r="E13" s="29">
        <f>IF(((D13-C13)*24)&gt;0,(D13-C13)*24," ")</f>
        <v>1.0000000000000004</v>
      </c>
      <c r="F13" s="57">
        <v>1</v>
      </c>
      <c r="G13" s="139"/>
      <c r="H13" s="14">
        <f>IF(F13&gt;0,$G$8*F13,"$ ")</f>
        <v>50</v>
      </c>
      <c r="I13" s="58" t="s">
        <v>43</v>
      </c>
      <c r="J13" s="36"/>
      <c r="K13" s="54">
        <v>31</v>
      </c>
      <c r="L13" s="55" t="s">
        <v>17</v>
      </c>
    </row>
    <row r="14" spans="1:12" ht="21.9" customHeight="1" thickBot="1" x14ac:dyDescent="0.5">
      <c r="A14" s="175">
        <v>41303</v>
      </c>
      <c r="B14" s="152" t="s">
        <v>50</v>
      </c>
      <c r="C14" s="59">
        <v>0.41666666666666669</v>
      </c>
      <c r="D14" s="59">
        <v>0.46875</v>
      </c>
      <c r="E14" s="30">
        <f>IF(((D14-C14)*24)&gt;0,(D14-C14)*24," ")</f>
        <v>1.2499999999999996</v>
      </c>
      <c r="F14" s="60">
        <v>1</v>
      </c>
      <c r="G14" s="140"/>
      <c r="H14" s="15">
        <f>IF(F14&gt;0,$G$8*F14,"$ ")</f>
        <v>50</v>
      </c>
      <c r="I14" s="61" t="s">
        <v>43</v>
      </c>
      <c r="J14" s="36"/>
      <c r="K14" s="54">
        <v>31</v>
      </c>
      <c r="L14" s="55" t="s">
        <v>17</v>
      </c>
    </row>
    <row r="15" spans="1:12" ht="21.9" customHeight="1" thickBot="1" x14ac:dyDescent="0.35">
      <c r="A15" s="163"/>
      <c r="B15" s="36"/>
      <c r="C15" s="36"/>
      <c r="D15" s="36"/>
      <c r="E15" s="36"/>
      <c r="F15" s="36"/>
      <c r="G15" s="46" t="s">
        <v>20</v>
      </c>
      <c r="H15" s="118">
        <f>IF(SUM(H10:H14)&gt;0,SUM(H10:H14),"$ ")</f>
        <v>900</v>
      </c>
      <c r="I15" s="36"/>
      <c r="J15" s="36"/>
      <c r="K15" s="62" t="s">
        <v>30</v>
      </c>
      <c r="L15" s="63"/>
    </row>
    <row r="16" spans="1:12" ht="9" customHeight="1" thickBot="1" x14ac:dyDescent="0.35">
      <c r="A16" s="163"/>
      <c r="B16" s="36"/>
      <c r="C16" s="36"/>
      <c r="D16" s="36"/>
      <c r="E16" s="36"/>
      <c r="F16" s="69"/>
      <c r="G16" s="36"/>
      <c r="H16" s="36"/>
      <c r="I16" s="36"/>
      <c r="J16" s="36"/>
      <c r="K16" s="64"/>
      <c r="L16" s="63"/>
    </row>
    <row r="17" spans="1:12" ht="21.9" customHeight="1" thickBot="1" x14ac:dyDescent="0.35">
      <c r="A17" s="171" t="s">
        <v>22</v>
      </c>
      <c r="B17" s="45"/>
      <c r="C17" s="45"/>
      <c r="D17" s="45"/>
      <c r="E17" s="45"/>
      <c r="F17" s="46" t="s">
        <v>80</v>
      </c>
      <c r="G17" s="65">
        <v>0.56000000000000005</v>
      </c>
      <c r="H17" s="36"/>
      <c r="I17" s="36"/>
      <c r="J17" s="36"/>
      <c r="K17" s="66"/>
      <c r="L17" s="63"/>
    </row>
    <row r="18" spans="1:12" ht="25.5" customHeight="1" thickBot="1" x14ac:dyDescent="0.35">
      <c r="A18" s="67" t="s">
        <v>7</v>
      </c>
      <c r="B18" s="67" t="s">
        <v>8</v>
      </c>
      <c r="C18" s="208" t="s">
        <v>11</v>
      </c>
      <c r="D18" s="208"/>
      <c r="E18" s="208" t="s">
        <v>12</v>
      </c>
      <c r="F18" s="208"/>
      <c r="G18" s="151" t="s">
        <v>13</v>
      </c>
      <c r="H18" s="151" t="s">
        <v>34</v>
      </c>
      <c r="I18" s="68" t="s">
        <v>46</v>
      </c>
      <c r="J18" s="36"/>
      <c r="K18" s="50" t="s">
        <v>19</v>
      </c>
      <c r="L18" s="50" t="s">
        <v>18</v>
      </c>
    </row>
    <row r="19" spans="1:12" ht="21.9" customHeight="1" x14ac:dyDescent="0.45">
      <c r="A19" s="173">
        <v>41296</v>
      </c>
      <c r="B19" s="155" t="s">
        <v>49</v>
      </c>
      <c r="C19" s="209" t="s">
        <v>41</v>
      </c>
      <c r="D19" s="209"/>
      <c r="E19" s="209" t="s">
        <v>69</v>
      </c>
      <c r="F19" s="209"/>
      <c r="G19" s="155">
        <v>90</v>
      </c>
      <c r="H19" s="16">
        <f t="shared" ref="H19:H24" si="0">IF(G19&gt;0,ROUND($G$17*G19,2),"$ ")</f>
        <v>50.4</v>
      </c>
      <c r="I19" s="53" t="s">
        <v>47</v>
      </c>
      <c r="J19" s="36"/>
      <c r="K19" s="54">
        <v>35</v>
      </c>
      <c r="L19" s="55" t="s">
        <v>17</v>
      </c>
    </row>
    <row r="20" spans="1:12" ht="21.9" customHeight="1" x14ac:dyDescent="0.45">
      <c r="A20" s="174">
        <v>41298</v>
      </c>
      <c r="B20" s="153" t="s">
        <v>50</v>
      </c>
      <c r="C20" s="214" t="s">
        <v>41</v>
      </c>
      <c r="D20" s="214"/>
      <c r="E20" s="214" t="s">
        <v>52</v>
      </c>
      <c r="F20" s="214"/>
      <c r="G20" s="153">
        <v>72</v>
      </c>
      <c r="H20" s="16">
        <f t="shared" si="0"/>
        <v>40.32</v>
      </c>
      <c r="I20" s="58" t="s">
        <v>47</v>
      </c>
      <c r="J20" s="36"/>
      <c r="K20" s="54">
        <v>35</v>
      </c>
      <c r="L20" s="55" t="s">
        <v>17</v>
      </c>
    </row>
    <row r="21" spans="1:12" ht="21.9" customHeight="1" x14ac:dyDescent="0.45">
      <c r="A21" s="174">
        <v>41302</v>
      </c>
      <c r="B21" s="153" t="s">
        <v>45</v>
      </c>
      <c r="C21" s="214" t="s">
        <v>41</v>
      </c>
      <c r="D21" s="214"/>
      <c r="E21" s="214" t="s">
        <v>53</v>
      </c>
      <c r="F21" s="214"/>
      <c r="G21" s="153">
        <v>78</v>
      </c>
      <c r="H21" s="17">
        <f t="shared" si="0"/>
        <v>43.68</v>
      </c>
      <c r="I21" s="58" t="s">
        <v>47</v>
      </c>
      <c r="J21" s="36"/>
      <c r="K21" s="54">
        <v>35</v>
      </c>
      <c r="L21" s="55" t="s">
        <v>17</v>
      </c>
    </row>
    <row r="22" spans="1:12" ht="21.9" customHeight="1" x14ac:dyDescent="0.45">
      <c r="A22" s="174">
        <v>41303</v>
      </c>
      <c r="B22" s="153" t="s">
        <v>51</v>
      </c>
      <c r="C22" s="214" t="s">
        <v>41</v>
      </c>
      <c r="D22" s="214"/>
      <c r="E22" s="214" t="s">
        <v>48</v>
      </c>
      <c r="F22" s="214"/>
      <c r="G22" s="153">
        <v>30</v>
      </c>
      <c r="H22" s="17">
        <f t="shared" si="0"/>
        <v>16.8</v>
      </c>
      <c r="I22" s="58" t="s">
        <v>43</v>
      </c>
      <c r="J22" s="36"/>
      <c r="K22" s="54">
        <v>35</v>
      </c>
      <c r="L22" s="55" t="s">
        <v>17</v>
      </c>
    </row>
    <row r="23" spans="1:12" ht="21.9" customHeight="1" x14ac:dyDescent="0.45">
      <c r="A23" s="174">
        <v>41303</v>
      </c>
      <c r="B23" s="153" t="s">
        <v>50</v>
      </c>
      <c r="C23" s="214" t="s">
        <v>48</v>
      </c>
      <c r="D23" s="214"/>
      <c r="E23" s="214" t="s">
        <v>52</v>
      </c>
      <c r="F23" s="214"/>
      <c r="G23" s="153">
        <v>52</v>
      </c>
      <c r="H23" s="17">
        <f t="shared" si="0"/>
        <v>29.12</v>
      </c>
      <c r="I23" s="58" t="s">
        <v>43</v>
      </c>
      <c r="J23" s="36"/>
      <c r="K23" s="54">
        <v>35</v>
      </c>
      <c r="L23" s="55" t="s">
        <v>17</v>
      </c>
    </row>
    <row r="24" spans="1:12" ht="21.9" customHeight="1" thickBot="1" x14ac:dyDescent="0.5">
      <c r="A24" s="197">
        <v>41303</v>
      </c>
      <c r="B24" s="156" t="s">
        <v>50</v>
      </c>
      <c r="C24" s="242" t="s">
        <v>52</v>
      </c>
      <c r="D24" s="242"/>
      <c r="E24" s="242" t="s">
        <v>41</v>
      </c>
      <c r="F24" s="242"/>
      <c r="G24" s="156">
        <v>36</v>
      </c>
      <c r="H24" s="18">
        <f t="shared" si="0"/>
        <v>20.16</v>
      </c>
      <c r="I24" s="141" t="s">
        <v>43</v>
      </c>
      <c r="J24" s="36"/>
      <c r="K24" s="54">
        <v>35</v>
      </c>
      <c r="L24" s="55" t="s">
        <v>17</v>
      </c>
    </row>
    <row r="25" spans="1:12" ht="21.9" customHeight="1" thickBot="1" x14ac:dyDescent="0.35">
      <c r="A25" s="163"/>
      <c r="B25" s="36"/>
      <c r="C25" s="36"/>
      <c r="D25" s="36"/>
      <c r="E25" s="69"/>
      <c r="F25" s="36"/>
      <c r="G25" s="46" t="s">
        <v>24</v>
      </c>
      <c r="H25" s="12">
        <f>IF(SUM(H19:H24)&gt;0,SUM(H19:H24),"$ ")</f>
        <v>200.48000000000002</v>
      </c>
      <c r="I25" s="36"/>
      <c r="J25" s="36"/>
      <c r="K25" s="142" t="s">
        <v>97</v>
      </c>
      <c r="L25" s="143"/>
    </row>
    <row r="26" spans="1:12" ht="9" customHeight="1" thickBot="1" x14ac:dyDescent="0.35">
      <c r="A26" s="163"/>
      <c r="B26" s="36"/>
      <c r="C26" s="36"/>
      <c r="D26" s="36"/>
      <c r="E26" s="69"/>
      <c r="F26" s="36"/>
      <c r="G26" s="36"/>
      <c r="H26" s="36"/>
      <c r="I26" s="36"/>
      <c r="J26" s="36"/>
      <c r="K26" s="179"/>
      <c r="L26" s="180"/>
    </row>
    <row r="27" spans="1:12" ht="21.9" customHeight="1" thickBot="1" x14ac:dyDescent="0.35">
      <c r="A27" s="171" t="s">
        <v>66</v>
      </c>
      <c r="B27" s="45"/>
      <c r="C27" s="45"/>
      <c r="D27" s="46"/>
      <c r="E27" s="36"/>
      <c r="F27" s="46" t="s">
        <v>79</v>
      </c>
      <c r="G27" s="144">
        <v>20</v>
      </c>
      <c r="H27" s="45"/>
      <c r="I27" s="36"/>
      <c r="J27" s="36"/>
      <c r="K27" s="179"/>
      <c r="L27" s="180"/>
    </row>
    <row r="28" spans="1:12" ht="18" customHeight="1" x14ac:dyDescent="0.3">
      <c r="A28" s="216" t="s">
        <v>7</v>
      </c>
      <c r="B28" s="216" t="s">
        <v>8</v>
      </c>
      <c r="C28" s="218" t="s">
        <v>91</v>
      </c>
      <c r="D28" s="220" t="s">
        <v>89</v>
      </c>
      <c r="E28" s="236" t="s">
        <v>95</v>
      </c>
      <c r="F28" s="236" t="s">
        <v>96</v>
      </c>
      <c r="G28" s="238" t="s">
        <v>83</v>
      </c>
      <c r="H28" s="238" t="s">
        <v>21</v>
      </c>
      <c r="I28" s="245" t="s">
        <v>46</v>
      </c>
      <c r="J28" s="36"/>
      <c r="K28" s="179"/>
      <c r="L28" s="180"/>
    </row>
    <row r="29" spans="1:12" ht="12.75" customHeight="1" thickBot="1" x14ac:dyDescent="0.35">
      <c r="A29" s="243"/>
      <c r="B29" s="243"/>
      <c r="C29" s="244"/>
      <c r="D29" s="239"/>
      <c r="E29" s="237"/>
      <c r="F29" s="237"/>
      <c r="G29" s="239"/>
      <c r="H29" s="239"/>
      <c r="I29" s="246"/>
      <c r="J29" s="36"/>
      <c r="K29" s="179"/>
      <c r="L29" s="180"/>
    </row>
    <row r="30" spans="1:12" ht="21.9" customHeight="1" x14ac:dyDescent="0.3">
      <c r="A30" s="198">
        <v>41296</v>
      </c>
      <c r="B30" s="34" t="s">
        <v>49</v>
      </c>
      <c r="C30" s="34">
        <v>90</v>
      </c>
      <c r="D30" s="145" t="s">
        <v>16</v>
      </c>
      <c r="E30" s="25">
        <f>IF(C30&gt;0,(C30*1.2/60)," ")</f>
        <v>1.8</v>
      </c>
      <c r="F30" s="25"/>
      <c r="G30" s="22">
        <f>IF(C30&gt;0,(E30-F30)," ")</f>
        <v>1.8</v>
      </c>
      <c r="H30" s="19">
        <f>IF(C30&gt;0,(G$27*G30),"$ ")</f>
        <v>36</v>
      </c>
      <c r="I30" s="70" t="s">
        <v>47</v>
      </c>
      <c r="J30" s="36"/>
      <c r="K30" s="179"/>
      <c r="L30" s="180"/>
    </row>
    <row r="31" spans="1:12" ht="21.9" customHeight="1" x14ac:dyDescent="0.3">
      <c r="A31" s="174">
        <v>41303</v>
      </c>
      <c r="B31" s="153" t="s">
        <v>50</v>
      </c>
      <c r="C31" s="153">
        <v>88</v>
      </c>
      <c r="D31" s="130" t="s">
        <v>16</v>
      </c>
      <c r="E31" s="26">
        <f>IF(C31&gt;0,(C31*1.2/60)," ")</f>
        <v>1.76</v>
      </c>
      <c r="F31" s="26">
        <v>0.25</v>
      </c>
      <c r="G31" s="23">
        <f>IF(C31&gt;0,(E31-F31)," ")</f>
        <v>1.51</v>
      </c>
      <c r="H31" s="20">
        <f>IF(C31&gt;0,(G$27*G31),"$ ")</f>
        <v>30.2</v>
      </c>
      <c r="I31" s="58" t="s">
        <v>43</v>
      </c>
      <c r="J31" s="36"/>
      <c r="K31" s="179"/>
      <c r="L31" s="180"/>
    </row>
    <row r="32" spans="1:12" ht="21.9" customHeight="1" x14ac:dyDescent="0.3">
      <c r="A32" s="174"/>
      <c r="B32" s="153"/>
      <c r="C32" s="153"/>
      <c r="D32" s="130" t="s">
        <v>16</v>
      </c>
      <c r="E32" s="26" t="str">
        <f>IF(C32&gt;0,(C32*1.2/60)," ")</f>
        <v xml:space="preserve"> </v>
      </c>
      <c r="F32" s="26"/>
      <c r="G32" s="23" t="str">
        <f>IF(C32&gt;0,(E32-F32)," ")</f>
        <v xml:space="preserve"> </v>
      </c>
      <c r="H32" s="20" t="str">
        <f>IF(C32&gt;0,(G$27*G32),"$ ")</f>
        <v xml:space="preserve">$ </v>
      </c>
      <c r="I32" s="58"/>
      <c r="J32" s="36"/>
      <c r="K32" s="179"/>
      <c r="L32" s="180"/>
    </row>
    <row r="33" spans="1:12" ht="21.9" customHeight="1" thickBot="1" x14ac:dyDescent="0.35">
      <c r="A33" s="175"/>
      <c r="B33" s="152"/>
      <c r="C33" s="152"/>
      <c r="D33" s="121" t="s">
        <v>16</v>
      </c>
      <c r="E33" s="27" t="str">
        <f>IF(C33&gt;0,(C33*1.2/60)," ")</f>
        <v xml:space="preserve"> </v>
      </c>
      <c r="F33" s="27"/>
      <c r="G33" s="24" t="str">
        <f>IF(C33&gt;0,(E33-F33)," ")</f>
        <v xml:space="preserve"> </v>
      </c>
      <c r="H33" s="21" t="str">
        <f>IF(C33&gt;0,(G$27*G33),"$ ")</f>
        <v xml:space="preserve">$ </v>
      </c>
      <c r="I33" s="61"/>
      <c r="J33" s="36"/>
      <c r="K33" s="179"/>
      <c r="L33" s="180"/>
    </row>
    <row r="34" spans="1:12" ht="21.9" customHeight="1" thickBot="1" x14ac:dyDescent="0.35">
      <c r="A34" s="163"/>
      <c r="B34" s="36"/>
      <c r="C34" s="36"/>
      <c r="D34" s="71"/>
      <c r="E34" s="146"/>
      <c r="F34" s="146"/>
      <c r="G34" s="46" t="s">
        <v>25</v>
      </c>
      <c r="H34" s="131">
        <f>IF(SUM(H30:H33)&gt;0,SUM(H30:H33),"$ ")</f>
        <v>66.2</v>
      </c>
      <c r="I34" s="69"/>
      <c r="J34" s="36"/>
      <c r="K34" s="179"/>
      <c r="L34" s="180"/>
    </row>
    <row r="35" spans="1:12" ht="9" customHeight="1" x14ac:dyDescent="0.3">
      <c r="A35" s="163"/>
      <c r="B35" s="36"/>
      <c r="C35" s="36"/>
      <c r="D35" s="36"/>
      <c r="E35" s="36"/>
      <c r="F35" s="36"/>
      <c r="G35" s="36"/>
      <c r="H35" s="69"/>
      <c r="I35" s="36"/>
      <c r="J35" s="36"/>
      <c r="K35" s="179"/>
      <c r="L35" s="180"/>
    </row>
    <row r="36" spans="1:12" ht="15" customHeight="1" thickBot="1" x14ac:dyDescent="0.35">
      <c r="A36" s="178" t="s">
        <v>63</v>
      </c>
      <c r="B36" s="73"/>
      <c r="C36" s="73"/>
      <c r="D36" s="74" t="s">
        <v>37</v>
      </c>
      <c r="E36" s="75"/>
      <c r="F36" s="75"/>
      <c r="G36" s="75"/>
      <c r="H36" s="75"/>
      <c r="I36" s="36"/>
      <c r="J36" s="36"/>
      <c r="K36" s="179"/>
      <c r="L36" s="180"/>
    </row>
    <row r="37" spans="1:12" ht="12.75" customHeight="1" thickBot="1" x14ac:dyDescent="0.35">
      <c r="A37" s="76" t="s">
        <v>7</v>
      </c>
      <c r="B37" s="76" t="s">
        <v>8</v>
      </c>
      <c r="C37" s="77" t="s">
        <v>65</v>
      </c>
      <c r="D37" s="78"/>
      <c r="E37" s="78"/>
      <c r="F37" s="78"/>
      <c r="G37" s="79"/>
      <c r="H37" s="80" t="s">
        <v>18</v>
      </c>
      <c r="I37" s="36"/>
      <c r="J37" s="36"/>
      <c r="K37" s="179"/>
      <c r="L37" s="180"/>
    </row>
    <row r="38" spans="1:12" ht="21.9" customHeight="1" x14ac:dyDescent="0.3">
      <c r="A38" s="173"/>
      <c r="B38" s="81"/>
      <c r="C38" s="82"/>
      <c r="D38" s="83"/>
      <c r="E38" s="83"/>
      <c r="F38" s="83"/>
      <c r="G38" s="84"/>
      <c r="H38" s="85" t="s">
        <v>17</v>
      </c>
      <c r="I38" s="36"/>
      <c r="J38" s="36"/>
      <c r="K38" s="179"/>
      <c r="L38" s="180"/>
    </row>
    <row r="39" spans="1:12" ht="21.9" customHeight="1" x14ac:dyDescent="0.3">
      <c r="A39" s="174"/>
      <c r="B39" s="86"/>
      <c r="C39" s="87"/>
      <c r="D39" s="88"/>
      <c r="E39" s="88"/>
      <c r="F39" s="88"/>
      <c r="G39" s="89"/>
      <c r="H39" s="90" t="s">
        <v>17</v>
      </c>
      <c r="I39" s="36"/>
      <c r="J39" s="36"/>
      <c r="K39" s="179"/>
      <c r="L39" s="180"/>
    </row>
    <row r="40" spans="1:12" ht="21.9" customHeight="1" x14ac:dyDescent="0.3">
      <c r="A40" s="174"/>
      <c r="B40" s="86"/>
      <c r="C40" s="87"/>
      <c r="D40" s="88"/>
      <c r="E40" s="88"/>
      <c r="F40" s="88"/>
      <c r="G40" s="89"/>
      <c r="H40" s="90" t="s">
        <v>17</v>
      </c>
      <c r="I40" s="36"/>
      <c r="J40" s="36"/>
      <c r="K40" s="179"/>
      <c r="L40" s="180"/>
    </row>
    <row r="41" spans="1:12" ht="21.9" customHeight="1" thickBot="1" x14ac:dyDescent="0.35">
      <c r="A41" s="175"/>
      <c r="B41" s="152"/>
      <c r="C41" s="91"/>
      <c r="D41" s="92"/>
      <c r="E41" s="92"/>
      <c r="F41" s="92"/>
      <c r="G41" s="93"/>
      <c r="H41" s="94" t="s">
        <v>17</v>
      </c>
      <c r="I41" s="36"/>
      <c r="J41" s="36"/>
      <c r="K41" s="179"/>
      <c r="L41" s="180"/>
    </row>
    <row r="42" spans="1:12" ht="21.9" customHeight="1" thickBot="1" x14ac:dyDescent="0.35">
      <c r="A42" s="163"/>
      <c r="B42" s="36"/>
      <c r="C42" s="36"/>
      <c r="D42" s="36"/>
      <c r="E42" s="36"/>
      <c r="F42" s="36"/>
      <c r="G42" s="46" t="s">
        <v>70</v>
      </c>
      <c r="H42" s="122" t="str">
        <f>IF(SUM(H38:H41)&gt;0,SUM(H38:H41),"$ ")</f>
        <v xml:space="preserve">$ </v>
      </c>
      <c r="I42" s="36"/>
      <c r="J42" s="36"/>
      <c r="K42" s="179"/>
      <c r="L42" s="180"/>
    </row>
    <row r="43" spans="1:12" ht="20.100000000000001" customHeight="1" thickBot="1" x14ac:dyDescent="0.35">
      <c r="A43" s="66"/>
      <c r="B43" s="95"/>
      <c r="C43" s="95"/>
      <c r="D43" s="95"/>
      <c r="E43" s="95"/>
      <c r="F43" s="95"/>
      <c r="G43" s="96"/>
      <c r="H43" s="97"/>
      <c r="I43" s="226" t="s">
        <v>28</v>
      </c>
      <c r="J43" s="226"/>
      <c r="K43" s="226"/>
      <c r="L43" s="227"/>
    </row>
    <row r="44" spans="1:12" ht="21.9" customHeight="1" x14ac:dyDescent="0.3">
      <c r="A44" s="206" t="s">
        <v>33</v>
      </c>
      <c r="B44" s="228"/>
      <c r="C44" s="228"/>
      <c r="D44" s="228"/>
      <c r="E44" s="228"/>
      <c r="F44" s="228"/>
      <c r="G44" s="207"/>
      <c r="H44" s="97"/>
      <c r="I44" s="98"/>
      <c r="J44" s="99"/>
      <c r="K44" s="100" t="str">
        <f>G15</f>
        <v xml:space="preserve">Total Billable Interpreting Fee: </v>
      </c>
      <c r="L44" s="182">
        <f>H15</f>
        <v>900</v>
      </c>
    </row>
    <row r="45" spans="1:12" ht="21.9" customHeight="1" x14ac:dyDescent="0.3">
      <c r="A45" s="229" t="s">
        <v>129</v>
      </c>
      <c r="B45" s="230"/>
      <c r="C45" s="230"/>
      <c r="D45" s="230"/>
      <c r="E45" s="230"/>
      <c r="F45" s="230"/>
      <c r="G45" s="231"/>
      <c r="H45" s="97"/>
      <c r="I45" s="101"/>
      <c r="J45" s="102"/>
      <c r="K45" s="103" t="str">
        <f>G25</f>
        <v xml:space="preserve">Total Preauthorized Mileage: </v>
      </c>
      <c r="L45" s="183">
        <f>H25</f>
        <v>200.48000000000002</v>
      </c>
    </row>
    <row r="46" spans="1:12" ht="21.9" customHeight="1" x14ac:dyDescent="0.3">
      <c r="A46" s="232"/>
      <c r="B46" s="230"/>
      <c r="C46" s="230"/>
      <c r="D46" s="230"/>
      <c r="E46" s="230"/>
      <c r="F46" s="230"/>
      <c r="G46" s="231"/>
      <c r="H46" s="97"/>
      <c r="I46" s="101"/>
      <c r="J46" s="102"/>
      <c r="K46" s="103" t="str">
        <f>G34</f>
        <v xml:space="preserve">Total Preauthorized Travel Fee: </v>
      </c>
      <c r="L46" s="183">
        <f>H34</f>
        <v>66.2</v>
      </c>
    </row>
    <row r="47" spans="1:12" ht="21.9" customHeight="1" x14ac:dyDescent="0.3">
      <c r="A47" s="66" t="s">
        <v>58</v>
      </c>
      <c r="B47" s="95"/>
      <c r="C47" s="104"/>
      <c r="D47" s="104"/>
      <c r="E47" s="104"/>
      <c r="F47" s="104"/>
      <c r="G47" s="105"/>
      <c r="H47" s="97"/>
      <c r="I47" s="101"/>
      <c r="J47" s="102"/>
      <c r="K47" s="103" t="str">
        <f>G42</f>
        <v xml:space="preserve">Total Other Preauthorized Expenses: </v>
      </c>
      <c r="L47" s="183" t="str">
        <f>H42</f>
        <v xml:space="preserve">$ </v>
      </c>
    </row>
    <row r="48" spans="1:12" ht="21.9" customHeight="1" thickBot="1" x14ac:dyDescent="0.35">
      <c r="A48" s="106" t="s">
        <v>59</v>
      </c>
      <c r="B48" s="104"/>
      <c r="C48" s="104"/>
      <c r="D48" s="104"/>
      <c r="E48" s="104"/>
      <c r="F48" s="104"/>
      <c r="G48" s="105"/>
      <c r="H48" s="97"/>
      <c r="I48" s="107"/>
      <c r="J48" s="108"/>
      <c r="K48" s="109" t="s">
        <v>27</v>
      </c>
      <c r="L48" s="184">
        <f>IF(SUM(L44:L47)&gt;0,SUM(L44:L47),"$ ")</f>
        <v>1166.68</v>
      </c>
    </row>
    <row r="49" spans="1:12" ht="20.100000000000001" customHeight="1" x14ac:dyDescent="0.3">
      <c r="A49" s="163"/>
      <c r="B49" s="36"/>
      <c r="C49" s="36"/>
      <c r="D49" s="36"/>
      <c r="E49" s="36"/>
      <c r="F49" s="36"/>
      <c r="G49" s="36"/>
      <c r="H49" s="36"/>
      <c r="I49" s="36"/>
      <c r="J49" s="36"/>
      <c r="K49" s="36"/>
      <c r="L49" s="164"/>
    </row>
    <row r="50" spans="1:12" ht="53.4" customHeight="1" x14ac:dyDescent="0.3">
      <c r="A50" s="233" t="s">
        <v>84</v>
      </c>
      <c r="B50" s="234"/>
      <c r="C50" s="234"/>
      <c r="D50" s="234"/>
      <c r="E50" s="234"/>
      <c r="F50" s="234"/>
      <c r="G50" s="234"/>
      <c r="H50" s="234"/>
      <c r="I50" s="234"/>
      <c r="J50" s="234"/>
      <c r="K50" s="234"/>
      <c r="L50" s="235"/>
    </row>
    <row r="51" spans="1:12" ht="18" x14ac:dyDescent="0.35">
      <c r="A51" s="185" t="s">
        <v>62</v>
      </c>
      <c r="B51" s="40"/>
      <c r="C51" s="110"/>
      <c r="D51" s="110" t="s">
        <v>82</v>
      </c>
      <c r="E51" s="111"/>
      <c r="F51" s="111"/>
      <c r="G51" s="111"/>
      <c r="H51" s="111"/>
      <c r="I51" s="111"/>
      <c r="J51" s="41" t="s">
        <v>6</v>
      </c>
      <c r="K51" s="222">
        <v>41655</v>
      </c>
      <c r="L51" s="223"/>
    </row>
    <row r="52" spans="1:12" x14ac:dyDescent="0.3">
      <c r="A52" s="199"/>
      <c r="B52" s="4"/>
      <c r="C52" s="4"/>
      <c r="D52" s="4"/>
      <c r="E52" s="4"/>
      <c r="F52" s="4"/>
      <c r="G52" s="4"/>
      <c r="H52" s="4"/>
      <c r="I52" s="4"/>
      <c r="J52" s="4"/>
      <c r="K52" s="4"/>
      <c r="L52" s="200"/>
    </row>
  </sheetData>
  <sheetProtection algorithmName="SHA-512" hashValue="Usb88K9FICWfWXrb/pLCzkhCmd10qIbxjIRCrA2Ei28r6HRt19TLlev2tP8uTWqScisPXLvCXm65JCRek2GNXg==" saltValue="E7xguWRoE9ts70IpD7XAdw==" spinCount="100000" sheet="1" insertRows="0" selectLockedCells="1"/>
  <mergeCells count="33">
    <mergeCell ref="A28:A29"/>
    <mergeCell ref="B28:B29"/>
    <mergeCell ref="C28:C29"/>
    <mergeCell ref="D28:D29"/>
    <mergeCell ref="K51:L51"/>
    <mergeCell ref="I28:I29"/>
    <mergeCell ref="I43:L43"/>
    <mergeCell ref="A44:G44"/>
    <mergeCell ref="A45:G45"/>
    <mergeCell ref="A46:G46"/>
    <mergeCell ref="A50:L50"/>
    <mergeCell ref="E28:E29"/>
    <mergeCell ref="F28:F29"/>
    <mergeCell ref="G28:G29"/>
    <mergeCell ref="H28:H29"/>
    <mergeCell ref="C23:D23"/>
    <mergeCell ref="E23:F23"/>
    <mergeCell ref="C24:D24"/>
    <mergeCell ref="E24:F24"/>
    <mergeCell ref="C20:D20"/>
    <mergeCell ref="E20:F20"/>
    <mergeCell ref="C21:D21"/>
    <mergeCell ref="E21:F21"/>
    <mergeCell ref="C22:D22"/>
    <mergeCell ref="E22:F22"/>
    <mergeCell ref="K3:L3"/>
    <mergeCell ref="K8:L8"/>
    <mergeCell ref="C18:D18"/>
    <mergeCell ref="E18:F18"/>
    <mergeCell ref="C19:D19"/>
    <mergeCell ref="E19:F19"/>
    <mergeCell ref="H4:J4"/>
    <mergeCell ref="K4:L4"/>
  </mergeCells>
  <dataValidations xWindow="384" yWindow="525" count="8">
    <dataValidation type="decimal" operator="greaterThanOrEqual" allowBlank="1" showErrorMessage="1" errorTitle="Please enter a positive number" error="Please enter a positive number" promptTitle="Travel During Block" prompt="Enter the time traveled during an assigned block.  Please enter a positive number.  Round down to the nearest 15 minutes or 0.25 hours.  (28 mintues should be entered as 0.25, or 30 minutes should be entered as 0.50.)" sqref="F30:F34" xr:uid="{00000000-0002-0000-0300-000000000000}">
      <formula1>0</formula1>
    </dataValidation>
    <dataValidation errorStyle="information" allowBlank="1" showInputMessage="1" showErrorMessage="1" errorTitle="#VALUE!" error="Enter an amount in the Rate box." prompt="This cell calculates the Mileage Rate x Miles. This cell has been locked against editing._x000a__x000a_Error Message:  #VALUE!_x000a_If you receive this message, you need to enter an amount in the Mileage Rate box." sqref="H19:H24" xr:uid="{00000000-0002-0000-0300-000001000000}"/>
    <dataValidation allowBlank="1" showInputMessage="1" showErrorMessage="1" promptTitle="Warning!" prompt="This cell calculates based on the START Time and END Time.  Typing in this cell will erase the formula." sqref="E10:E14" xr:uid="{00000000-0002-0000-0300-000002000000}"/>
    <dataValidation allowBlank="1" showInputMessage="1" showErrorMessage="1" prompt="This cell calculates the Travel Rate x Billable Travel Time.  This cell has been locked against editing._x000a__x000a_Error Message:  #VALUE!_x000a_If you receive this message, you need to enter an amount in the Travel Rate box." sqref="H30:H33" xr:uid="{00000000-0002-0000-0300-000003000000}"/>
    <dataValidation allowBlank="1" showInputMessage="1" showErrorMessage="1" prompt="This cell calculates based on Miles x Formula.  This cell has been locked against editing." sqref="E30:E33" xr:uid="{00000000-0002-0000-0300-000004000000}"/>
    <dataValidation allowBlank="1" showInputMessage="1" showErrorMessage="1" prompt="This cell calculates the Travel Time minus Travel During Block.  This cell has been locked against editing." sqref="G30:G33" xr:uid="{00000000-0002-0000-0300-000005000000}"/>
    <dataValidation allowBlank="1" showInputMessage="1" showErrorMessage="1" promptTitle="Warning!" prompt="This cell calculates the Interpreting Rate x Billable Hours.  Typing in the cell will erase the formula. _x000a_Enter a FLAT RATE here._x000a__x000a_Error Message:  #VALUE!_x000a_If you receive this message, you need to enter an amount in the Interpreting Rate box." sqref="H10:H14" xr:uid="{00000000-0002-0000-0300-000006000000}"/>
    <dataValidation allowBlank="1" showInputMessage="1" showErrorMessage="1" prompt="This cell has been locked against editing." sqref="D30:D33" xr:uid="{00000000-0002-0000-0300-000007000000}"/>
  </dataValidations>
  <printOptions horizontalCentered="1"/>
  <pageMargins left="0.25" right="0.25" top="0.25" bottom="0.25" header="0.3" footer="0.3"/>
  <pageSetup scale="72" orientation="portrait" verticalDpi="2" r:id="rId1"/>
  <ignoredErrors>
    <ignoredError sqref="E30:E33 G30:G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1</xdr:col>
                    <xdr:colOff>830580</xdr:colOff>
                    <xdr:row>5</xdr:row>
                    <xdr:rowOff>106680</xdr:rowOff>
                  </from>
                  <to>
                    <xdr:col>2</xdr:col>
                    <xdr:colOff>213360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L53"/>
  <sheetViews>
    <sheetView showGridLines="0" workbookViewId="0">
      <selection activeCell="A47" sqref="A47:G47"/>
    </sheetView>
  </sheetViews>
  <sheetFormatPr defaultColWidth="9.109375" defaultRowHeight="13.8" x14ac:dyDescent="0.3"/>
  <cols>
    <col min="1" max="1" width="12.109375" style="35" customWidth="1"/>
    <col min="2" max="2" width="13.44140625" style="35" customWidth="1"/>
    <col min="3" max="3" width="10.44140625" style="35" customWidth="1"/>
    <col min="4" max="4" width="10.109375" style="35" customWidth="1"/>
    <col min="5" max="5" width="9.6640625" style="35" customWidth="1"/>
    <col min="6" max="6" width="11.109375" style="35" customWidth="1"/>
    <col min="7" max="7" width="12.44140625" style="35" customWidth="1"/>
    <col min="8" max="8" width="13.109375" style="35" customWidth="1"/>
    <col min="9" max="9" width="7.33203125" style="35" customWidth="1"/>
    <col min="10" max="10" width="9.44140625" style="35" customWidth="1"/>
    <col min="11" max="11" width="13.6640625" style="35" customWidth="1"/>
    <col min="12" max="12" width="12.44140625" style="35" customWidth="1"/>
    <col min="13" max="16384" width="9.109375" style="35"/>
  </cols>
  <sheetData>
    <row r="1" spans="1:12" ht="15.6" x14ac:dyDescent="0.3">
      <c r="A1" s="157"/>
      <c r="B1" s="158"/>
      <c r="C1" s="158"/>
      <c r="D1" s="158"/>
      <c r="E1" s="158"/>
      <c r="F1" s="158"/>
      <c r="G1" s="158"/>
      <c r="H1" s="159" t="s">
        <v>86</v>
      </c>
      <c r="I1" s="160"/>
      <c r="J1" s="161"/>
      <c r="K1" s="161"/>
      <c r="L1" s="162" t="s">
        <v>38</v>
      </c>
    </row>
    <row r="2" spans="1:12" x14ac:dyDescent="0.3">
      <c r="A2" s="163"/>
      <c r="B2" s="36"/>
      <c r="C2" s="36"/>
      <c r="D2" s="36"/>
      <c r="E2" s="36"/>
      <c r="F2" s="36"/>
      <c r="G2" s="36"/>
      <c r="H2" s="36"/>
      <c r="I2" s="36"/>
      <c r="J2" s="36"/>
      <c r="K2" s="36"/>
      <c r="L2" s="164"/>
    </row>
    <row r="3" spans="1:12" ht="18" x14ac:dyDescent="0.35">
      <c r="A3" s="165" t="s">
        <v>1</v>
      </c>
      <c r="B3" s="37"/>
      <c r="C3" s="38" t="s">
        <v>60</v>
      </c>
      <c r="D3" s="38"/>
      <c r="E3" s="39"/>
      <c r="F3" s="39"/>
      <c r="G3" s="39"/>
      <c r="H3" s="39"/>
      <c r="I3" s="40"/>
      <c r="J3" s="41" t="s">
        <v>2</v>
      </c>
      <c r="K3" s="204">
        <v>3123456789</v>
      </c>
      <c r="L3" s="205"/>
    </row>
    <row r="4" spans="1:12" ht="25.2" customHeight="1" x14ac:dyDescent="0.3">
      <c r="A4" s="166"/>
      <c r="B4" s="167"/>
      <c r="C4" s="167"/>
      <c r="D4" s="167"/>
      <c r="E4" s="167"/>
      <c r="F4" s="167"/>
      <c r="G4" s="167"/>
      <c r="H4" s="210" t="s">
        <v>88</v>
      </c>
      <c r="I4" s="211"/>
      <c r="J4" s="211"/>
      <c r="K4" s="212" t="s">
        <v>94</v>
      </c>
      <c r="L4" s="213"/>
    </row>
    <row r="5" spans="1:12" ht="25.2" customHeight="1" x14ac:dyDescent="0.35">
      <c r="A5" s="165" t="s">
        <v>0</v>
      </c>
      <c r="B5" s="38" t="s">
        <v>39</v>
      </c>
      <c r="C5" s="42"/>
      <c r="D5" s="42"/>
      <c r="E5" s="42"/>
      <c r="F5" s="41" t="s">
        <v>3</v>
      </c>
      <c r="G5" s="154" t="s">
        <v>71</v>
      </c>
      <c r="H5" s="154"/>
      <c r="I5" s="43" t="s">
        <v>4</v>
      </c>
      <c r="J5" s="154" t="s">
        <v>54</v>
      </c>
      <c r="K5" s="44" t="s">
        <v>5</v>
      </c>
      <c r="L5" s="168">
        <v>98226</v>
      </c>
    </row>
    <row r="6" spans="1:12" ht="25.2" customHeight="1" x14ac:dyDescent="0.3">
      <c r="A6" s="169" t="s">
        <v>61</v>
      </c>
      <c r="B6" s="36"/>
      <c r="C6" s="36"/>
      <c r="D6" s="36"/>
      <c r="E6" s="36"/>
      <c r="F6" s="36"/>
      <c r="G6" s="36"/>
      <c r="H6" s="36"/>
      <c r="I6" s="36"/>
      <c r="J6" s="36"/>
      <c r="K6" s="36"/>
      <c r="L6" s="170" t="e">
        <f>#REF!</f>
        <v>#REF!</v>
      </c>
    </row>
    <row r="7" spans="1:12" ht="14.4" thickBot="1" x14ac:dyDescent="0.35">
      <c r="A7" s="163"/>
      <c r="B7" s="36"/>
      <c r="C7" s="36"/>
      <c r="D7" s="36"/>
      <c r="E7" s="36"/>
      <c r="F7" s="36"/>
      <c r="G7" s="36"/>
      <c r="H7" s="36"/>
      <c r="I7" s="36"/>
      <c r="J7" s="36"/>
      <c r="K7" s="36"/>
      <c r="L7" s="164"/>
    </row>
    <row r="8" spans="1:12" ht="21.9" customHeight="1" thickBot="1" x14ac:dyDescent="0.35">
      <c r="A8" s="171" t="s">
        <v>26</v>
      </c>
      <c r="B8" s="45"/>
      <c r="C8" s="45"/>
      <c r="D8" s="45"/>
      <c r="E8" s="45"/>
      <c r="F8" s="46" t="s">
        <v>35</v>
      </c>
      <c r="G8" s="47">
        <v>40</v>
      </c>
      <c r="H8" s="36"/>
      <c r="I8" s="36"/>
      <c r="J8" s="36"/>
      <c r="K8" s="206" t="s">
        <v>32</v>
      </c>
      <c r="L8" s="207"/>
    </row>
    <row r="9" spans="1:12" s="49" customFormat="1" ht="27.75" customHeight="1" thickBot="1" x14ac:dyDescent="0.35">
      <c r="A9" s="151" t="s">
        <v>7</v>
      </c>
      <c r="B9" s="151" t="s">
        <v>8</v>
      </c>
      <c r="C9" s="151" t="s">
        <v>23</v>
      </c>
      <c r="D9" s="151" t="s">
        <v>14</v>
      </c>
      <c r="E9" s="151" t="s">
        <v>9</v>
      </c>
      <c r="F9" s="151" t="s">
        <v>31</v>
      </c>
      <c r="G9" s="151" t="s">
        <v>10</v>
      </c>
      <c r="H9" s="151" t="s">
        <v>75</v>
      </c>
      <c r="I9" s="48" t="s">
        <v>15</v>
      </c>
      <c r="J9" s="172"/>
      <c r="K9" s="50" t="s">
        <v>19</v>
      </c>
      <c r="L9" s="50" t="s">
        <v>18</v>
      </c>
    </row>
    <row r="10" spans="1:12" ht="21.9" customHeight="1" x14ac:dyDescent="0.45">
      <c r="A10" s="173">
        <v>41297</v>
      </c>
      <c r="B10" s="155" t="s">
        <v>55</v>
      </c>
      <c r="C10" s="51">
        <v>0.36458333333333331</v>
      </c>
      <c r="D10" s="51">
        <v>0.3979166666666667</v>
      </c>
      <c r="E10" s="28">
        <f>IF(((D10-C10)*24)&gt;0,(D10-C10)*24," ")</f>
        <v>0.80000000000000115</v>
      </c>
      <c r="F10" s="52">
        <v>4</v>
      </c>
      <c r="G10" s="123"/>
      <c r="H10" s="31">
        <f>IF(F10&gt;0,$G$8*F10,"$ ")</f>
        <v>160</v>
      </c>
      <c r="I10" s="53" t="s">
        <v>43</v>
      </c>
      <c r="J10" s="36"/>
      <c r="K10" s="124">
        <v>31</v>
      </c>
      <c r="L10" s="55" t="s">
        <v>17</v>
      </c>
    </row>
    <row r="11" spans="1:12" ht="21.9" customHeight="1" x14ac:dyDescent="0.45">
      <c r="A11" s="174">
        <v>41298</v>
      </c>
      <c r="B11" s="153" t="s">
        <v>55</v>
      </c>
      <c r="C11" s="56"/>
      <c r="D11" s="56"/>
      <c r="E11" s="29" t="str">
        <f>IF(((D11-C11)*24)&gt;0,(D11-C11)*24," ")</f>
        <v xml:space="preserve"> </v>
      </c>
      <c r="F11" s="57">
        <v>2</v>
      </c>
      <c r="G11" s="125" t="s">
        <v>85</v>
      </c>
      <c r="H11" s="32">
        <f>IF(F11&gt;0,$G$8*F11,"$ ")</f>
        <v>80</v>
      </c>
      <c r="I11" s="58" t="s">
        <v>43</v>
      </c>
      <c r="J11" s="36"/>
      <c r="K11" s="124">
        <v>31</v>
      </c>
      <c r="L11" s="55" t="str">
        <f>H12</f>
        <v xml:space="preserve">$ </v>
      </c>
    </row>
    <row r="12" spans="1:12" ht="21.9" customHeight="1" x14ac:dyDescent="0.45">
      <c r="A12" s="174"/>
      <c r="B12" s="153"/>
      <c r="C12" s="56"/>
      <c r="D12" s="56"/>
      <c r="E12" s="29" t="str">
        <f>IF(((D12-C12)*24)&gt;0,(D12-C12)*24," ")</f>
        <v xml:space="preserve"> </v>
      </c>
      <c r="F12" s="57"/>
      <c r="G12" s="125"/>
      <c r="H12" s="32" t="str">
        <f>IF(F12&gt;0,$G$8*F12,"$ ")</f>
        <v xml:space="preserve">$ </v>
      </c>
      <c r="I12" s="58"/>
      <c r="J12" s="36"/>
      <c r="K12" s="54">
        <v>31</v>
      </c>
      <c r="L12" s="55" t="s">
        <v>17</v>
      </c>
    </row>
    <row r="13" spans="1:12" ht="21.9" customHeight="1" x14ac:dyDescent="0.45">
      <c r="A13" s="174"/>
      <c r="B13" s="153"/>
      <c r="C13" s="56"/>
      <c r="D13" s="56"/>
      <c r="E13" s="29" t="str">
        <f>IF(((D13-C13)*24)&gt;0,(D13-C13)*24," ")</f>
        <v xml:space="preserve"> </v>
      </c>
      <c r="F13" s="57"/>
      <c r="G13" s="115"/>
      <c r="H13" s="32" t="str">
        <f>IF(F13&gt;0,$G$8*F13,"$ ")</f>
        <v xml:space="preserve">$ </v>
      </c>
      <c r="I13" s="58"/>
      <c r="J13" s="36"/>
      <c r="K13" s="54">
        <v>31</v>
      </c>
      <c r="L13" s="55" t="s">
        <v>17</v>
      </c>
    </row>
    <row r="14" spans="1:12" ht="21.9" customHeight="1" thickBot="1" x14ac:dyDescent="0.5">
      <c r="A14" s="175"/>
      <c r="B14" s="152"/>
      <c r="C14" s="59"/>
      <c r="D14" s="59"/>
      <c r="E14" s="30" t="str">
        <f>IF(((D14-C14)*24)&gt;0,(D14-C14)*24," ")</f>
        <v xml:space="preserve"> </v>
      </c>
      <c r="F14" s="60"/>
      <c r="G14" s="117"/>
      <c r="H14" s="33" t="str">
        <f>IF(F14&gt;0,$G$8*F14,"$ ")</f>
        <v xml:space="preserve">$ </v>
      </c>
      <c r="I14" s="61"/>
      <c r="J14" s="36"/>
      <c r="K14" s="54">
        <v>31</v>
      </c>
      <c r="L14" s="55" t="s">
        <v>17</v>
      </c>
    </row>
    <row r="15" spans="1:12" ht="21.9" customHeight="1" thickBot="1" x14ac:dyDescent="0.35">
      <c r="A15" s="163"/>
      <c r="B15" s="36"/>
      <c r="C15" s="36"/>
      <c r="D15" s="36"/>
      <c r="E15" s="36"/>
      <c r="F15" s="36"/>
      <c r="G15" s="46" t="s">
        <v>20</v>
      </c>
      <c r="H15" s="118">
        <f>IF(SUM(H10:H14)&gt;0,SUM(H10:H14),"$ ")</f>
        <v>240</v>
      </c>
      <c r="I15" s="36"/>
      <c r="J15" s="36"/>
      <c r="K15" s="62" t="s">
        <v>30</v>
      </c>
      <c r="L15" s="63"/>
    </row>
    <row r="16" spans="1:12" ht="9" customHeight="1" thickBot="1" x14ac:dyDescent="0.35">
      <c r="A16" s="163"/>
      <c r="B16" s="36"/>
      <c r="C16" s="36"/>
      <c r="D16" s="36"/>
      <c r="E16" s="36"/>
      <c r="F16" s="69"/>
      <c r="G16" s="36"/>
      <c r="H16" s="36"/>
      <c r="I16" s="36"/>
      <c r="J16" s="36"/>
      <c r="K16" s="64"/>
      <c r="L16" s="63"/>
    </row>
    <row r="17" spans="1:12" ht="21.9" customHeight="1" thickBot="1" x14ac:dyDescent="0.35">
      <c r="A17" s="171" t="s">
        <v>22</v>
      </c>
      <c r="B17" s="45"/>
      <c r="C17" s="45"/>
      <c r="D17" s="45"/>
      <c r="E17" s="45"/>
      <c r="F17" s="46" t="s">
        <v>80</v>
      </c>
      <c r="G17" s="65">
        <v>0.56000000000000005</v>
      </c>
      <c r="H17" s="36"/>
      <c r="I17" s="36"/>
      <c r="J17" s="36"/>
      <c r="K17" s="66"/>
      <c r="L17" s="63"/>
    </row>
    <row r="18" spans="1:12" ht="25.5" customHeight="1" thickBot="1" x14ac:dyDescent="0.35">
      <c r="A18" s="67" t="s">
        <v>7</v>
      </c>
      <c r="B18" s="67" t="s">
        <v>8</v>
      </c>
      <c r="C18" s="208" t="s">
        <v>11</v>
      </c>
      <c r="D18" s="208"/>
      <c r="E18" s="208" t="s">
        <v>12</v>
      </c>
      <c r="F18" s="208"/>
      <c r="G18" s="151" t="s">
        <v>13</v>
      </c>
      <c r="H18" s="151" t="s">
        <v>34</v>
      </c>
      <c r="I18" s="68" t="s">
        <v>46</v>
      </c>
      <c r="J18" s="36"/>
      <c r="K18" s="50" t="s">
        <v>19</v>
      </c>
      <c r="L18" s="50" t="s">
        <v>18</v>
      </c>
    </row>
    <row r="19" spans="1:12" ht="21.9" customHeight="1" x14ac:dyDescent="0.45">
      <c r="A19" s="173">
        <v>41296</v>
      </c>
      <c r="B19" s="155" t="s">
        <v>55</v>
      </c>
      <c r="C19" s="209" t="s">
        <v>72</v>
      </c>
      <c r="D19" s="209"/>
      <c r="E19" s="209" t="s">
        <v>73</v>
      </c>
      <c r="F19" s="209"/>
      <c r="G19" s="155">
        <v>13</v>
      </c>
      <c r="H19" s="16">
        <f>IF(G19&gt;0,ROUND($G$17*G19,2),"$ ")</f>
        <v>7.28</v>
      </c>
      <c r="I19" s="53" t="s">
        <v>43</v>
      </c>
      <c r="J19" s="36"/>
      <c r="K19" s="54">
        <v>35</v>
      </c>
      <c r="L19" s="55" t="s">
        <v>17</v>
      </c>
    </row>
    <row r="20" spans="1:12" ht="21.9" customHeight="1" x14ac:dyDescent="0.45">
      <c r="A20" s="174">
        <v>41298</v>
      </c>
      <c r="B20" s="153" t="s">
        <v>55</v>
      </c>
      <c r="C20" s="214" t="s">
        <v>73</v>
      </c>
      <c r="D20" s="214"/>
      <c r="E20" s="214" t="s">
        <v>72</v>
      </c>
      <c r="F20" s="214"/>
      <c r="G20" s="153">
        <v>13</v>
      </c>
      <c r="H20" s="17">
        <f>IF(G20&gt;0,ROUND($G$17*G20,2),"$ ")</f>
        <v>7.28</v>
      </c>
      <c r="I20" s="58" t="s">
        <v>43</v>
      </c>
      <c r="J20" s="36"/>
      <c r="K20" s="54">
        <v>35</v>
      </c>
      <c r="L20" s="55" t="s">
        <v>17</v>
      </c>
    </row>
    <row r="21" spans="1:12" ht="21.9" customHeight="1" x14ac:dyDescent="0.45">
      <c r="A21" s="174"/>
      <c r="B21" s="153"/>
      <c r="C21" s="214"/>
      <c r="D21" s="214"/>
      <c r="E21" s="214"/>
      <c r="F21" s="214"/>
      <c r="G21" s="153"/>
      <c r="H21" s="17" t="str">
        <f>IF(G21&gt;0,ROUND($G$17*G21,2),"$ ")</f>
        <v xml:space="preserve">$ </v>
      </c>
      <c r="I21" s="58"/>
      <c r="J21" s="36"/>
      <c r="K21" s="54">
        <v>35</v>
      </c>
      <c r="L21" s="55" t="s">
        <v>17</v>
      </c>
    </row>
    <row r="22" spans="1:12" ht="21.9" customHeight="1" x14ac:dyDescent="0.45">
      <c r="A22" s="174"/>
      <c r="B22" s="153"/>
      <c r="C22" s="214"/>
      <c r="D22" s="214"/>
      <c r="E22" s="214"/>
      <c r="F22" s="214"/>
      <c r="G22" s="153"/>
      <c r="H22" s="17" t="str">
        <f>IF(G22&gt;0,ROUND($G$17*G22,2),"$ ")</f>
        <v xml:space="preserve">$ </v>
      </c>
      <c r="I22" s="58"/>
      <c r="J22" s="36"/>
      <c r="K22" s="54">
        <v>35</v>
      </c>
      <c r="L22" s="55" t="s">
        <v>17</v>
      </c>
    </row>
    <row r="23" spans="1:12" ht="21.9" customHeight="1" thickBot="1" x14ac:dyDescent="0.5">
      <c r="A23" s="175"/>
      <c r="B23" s="152"/>
      <c r="C23" s="215"/>
      <c r="D23" s="215"/>
      <c r="E23" s="215"/>
      <c r="F23" s="215"/>
      <c r="G23" s="152"/>
      <c r="H23" s="18" t="str">
        <f>IF(G23&gt;0,ROUND($G$17*G23,2),"$ ")</f>
        <v xml:space="preserve">$ </v>
      </c>
      <c r="I23" s="61"/>
      <c r="J23" s="36"/>
      <c r="K23" s="54">
        <v>35</v>
      </c>
      <c r="L23" s="55" t="s">
        <v>17</v>
      </c>
    </row>
    <row r="24" spans="1:12" ht="21.9" customHeight="1" thickBot="1" x14ac:dyDescent="0.35">
      <c r="A24" s="163"/>
      <c r="B24" s="36"/>
      <c r="C24" s="36"/>
      <c r="D24" s="36"/>
      <c r="E24" s="69"/>
      <c r="F24" s="36"/>
      <c r="G24" s="46" t="s">
        <v>24</v>
      </c>
      <c r="H24" s="12">
        <f>IF(SUM(H19:H23)&gt;0,SUM(H19:H23),"$ ")</f>
        <v>14.56</v>
      </c>
      <c r="I24" s="36"/>
      <c r="J24" s="36"/>
      <c r="K24" s="147" t="s">
        <v>97</v>
      </c>
      <c r="L24" s="132"/>
    </row>
    <row r="25" spans="1:12" ht="9" customHeight="1" thickBot="1" x14ac:dyDescent="0.35">
      <c r="A25" s="163"/>
      <c r="B25" s="36"/>
      <c r="C25" s="36"/>
      <c r="D25" s="36"/>
      <c r="E25" s="69"/>
      <c r="F25" s="36"/>
      <c r="G25" s="36"/>
      <c r="H25" s="36"/>
      <c r="I25" s="36"/>
      <c r="J25" s="36"/>
      <c r="K25" s="176"/>
      <c r="L25" s="177"/>
    </row>
    <row r="26" spans="1:12" ht="21.9" customHeight="1" thickBot="1" x14ac:dyDescent="0.35">
      <c r="A26" s="178" t="s">
        <v>66</v>
      </c>
      <c r="B26" s="73"/>
      <c r="C26" s="73"/>
      <c r="D26" s="46" t="s">
        <v>36</v>
      </c>
      <c r="E26" s="36"/>
      <c r="F26" s="46" t="s">
        <v>79</v>
      </c>
      <c r="G26" s="119"/>
      <c r="H26" s="45"/>
      <c r="I26" s="36"/>
      <c r="J26" s="36"/>
      <c r="K26" s="176"/>
      <c r="L26" s="177"/>
    </row>
    <row r="27" spans="1:12" ht="18" customHeight="1" x14ac:dyDescent="0.3">
      <c r="A27" s="216" t="s">
        <v>7</v>
      </c>
      <c r="B27" s="216" t="s">
        <v>8</v>
      </c>
      <c r="C27" s="218" t="s">
        <v>91</v>
      </c>
      <c r="D27" s="220" t="s">
        <v>89</v>
      </c>
      <c r="E27" s="236" t="s">
        <v>95</v>
      </c>
      <c r="F27" s="249" t="s">
        <v>96</v>
      </c>
      <c r="G27" s="238" t="s">
        <v>83</v>
      </c>
      <c r="H27" s="238" t="s">
        <v>21</v>
      </c>
      <c r="I27" s="224" t="s">
        <v>46</v>
      </c>
      <c r="J27" s="36"/>
      <c r="K27" s="176"/>
      <c r="L27" s="177"/>
    </row>
    <row r="28" spans="1:12" ht="12.75" customHeight="1" thickBot="1" x14ac:dyDescent="0.35">
      <c r="A28" s="217"/>
      <c r="B28" s="217"/>
      <c r="C28" s="219"/>
      <c r="D28" s="221"/>
      <c r="E28" s="237"/>
      <c r="F28" s="250"/>
      <c r="G28" s="239"/>
      <c r="H28" s="239"/>
      <c r="I28" s="225"/>
      <c r="J28" s="36"/>
      <c r="K28" s="176"/>
      <c r="L28" s="177"/>
    </row>
    <row r="29" spans="1:12" ht="21.9" customHeight="1" x14ac:dyDescent="0.3">
      <c r="A29" s="173"/>
      <c r="B29" s="112"/>
      <c r="C29" s="126"/>
      <c r="D29" s="127" t="s">
        <v>16</v>
      </c>
      <c r="E29" s="25" t="str">
        <f>IF(C29&gt;0,(C29*1.2/60)," ")</f>
        <v xml:space="preserve"> </v>
      </c>
      <c r="F29" s="25"/>
      <c r="G29" s="22" t="str">
        <f>IF(C29&gt;0,(E29-F29)," ")</f>
        <v xml:space="preserve"> </v>
      </c>
      <c r="H29" s="19" t="str">
        <f>IF(C29&gt;0,(G$26*G29),"$ ")</f>
        <v xml:space="preserve">$ </v>
      </c>
      <c r="I29" s="53"/>
      <c r="J29" s="36"/>
      <c r="K29" s="176"/>
      <c r="L29" s="177"/>
    </row>
    <row r="30" spans="1:12" ht="21.9" customHeight="1" x14ac:dyDescent="0.3">
      <c r="A30" s="174"/>
      <c r="B30" s="113"/>
      <c r="C30" s="128"/>
      <c r="D30" s="129" t="s">
        <v>16</v>
      </c>
      <c r="E30" s="26" t="str">
        <f>IF(C30&gt;0,(C30*1.2/60)," ")</f>
        <v xml:space="preserve"> </v>
      </c>
      <c r="F30" s="26"/>
      <c r="G30" s="23" t="str">
        <f>IF(C30&gt;0,(E30-F30)," ")</f>
        <v xml:space="preserve"> </v>
      </c>
      <c r="H30" s="20" t="str">
        <f>IF(C30&gt;0,(G$26*G30),"$ ")</f>
        <v xml:space="preserve">$ </v>
      </c>
      <c r="I30" s="58"/>
      <c r="J30" s="36"/>
      <c r="K30" s="176"/>
      <c r="L30" s="177"/>
    </row>
    <row r="31" spans="1:12" ht="21.9" customHeight="1" x14ac:dyDescent="0.3">
      <c r="A31" s="174"/>
      <c r="B31" s="113"/>
      <c r="C31" s="128"/>
      <c r="D31" s="129" t="s">
        <v>16</v>
      </c>
      <c r="E31" s="26" t="str">
        <f>IF(C31&gt;0,(C31*1.2/60)," ")</f>
        <v xml:space="preserve"> </v>
      </c>
      <c r="F31" s="26"/>
      <c r="G31" s="23" t="str">
        <f>IF(C31&gt;0,(E31-F31)," ")</f>
        <v xml:space="preserve"> </v>
      </c>
      <c r="H31" s="20" t="str">
        <f>IF(C31&gt;0,(G$26*G31),"$ ")</f>
        <v xml:space="preserve">$ </v>
      </c>
      <c r="I31" s="58"/>
      <c r="J31" s="36"/>
      <c r="K31" s="176"/>
      <c r="L31" s="177"/>
    </row>
    <row r="32" spans="1:12" ht="21.9" customHeight="1" x14ac:dyDescent="0.3">
      <c r="A32" s="174"/>
      <c r="B32" s="153"/>
      <c r="C32" s="153"/>
      <c r="D32" s="130" t="s">
        <v>16</v>
      </c>
      <c r="E32" s="26" t="str">
        <f>IF(C32&gt;0,(C32*1.2/60)," ")</f>
        <v xml:space="preserve"> </v>
      </c>
      <c r="F32" s="26"/>
      <c r="G32" s="23" t="str">
        <f>IF(C32&gt;0,(E32-F32)," ")</f>
        <v xml:space="preserve"> </v>
      </c>
      <c r="H32" s="20" t="str">
        <f>IF(C32&gt;0,(G$26*G32),"$ ")</f>
        <v xml:space="preserve">$ </v>
      </c>
      <c r="I32" s="58"/>
      <c r="J32" s="36"/>
      <c r="K32" s="176"/>
      <c r="L32" s="177"/>
    </row>
    <row r="33" spans="1:12" ht="21.9" customHeight="1" thickBot="1" x14ac:dyDescent="0.35">
      <c r="A33" s="175"/>
      <c r="B33" s="152"/>
      <c r="C33" s="152"/>
      <c r="D33" s="121" t="s">
        <v>16</v>
      </c>
      <c r="E33" s="27" t="str">
        <f>IF(C33&gt;0,(C33*1.2/60)," ")</f>
        <v xml:space="preserve"> </v>
      </c>
      <c r="F33" s="27"/>
      <c r="G33" s="24" t="str">
        <f>IF(C33&gt;0,(E33-F33)," ")</f>
        <v xml:space="preserve"> </v>
      </c>
      <c r="H33" s="21" t="str">
        <f>IF(C33&gt;0,(G$26*G33),"$ ")</f>
        <v xml:space="preserve">$ </v>
      </c>
      <c r="I33" s="61"/>
      <c r="J33" s="36"/>
      <c r="K33" s="176"/>
      <c r="L33" s="177"/>
    </row>
    <row r="34" spans="1:12" ht="21.9" customHeight="1" thickBot="1" x14ac:dyDescent="0.35">
      <c r="A34" s="163"/>
      <c r="B34" s="36"/>
      <c r="C34" s="36"/>
      <c r="D34" s="71"/>
      <c r="E34" s="36"/>
      <c r="F34" s="36"/>
      <c r="G34" s="46" t="s">
        <v>25</v>
      </c>
      <c r="H34" s="131" t="str">
        <f>IF(SUM(H29:H33)&gt;0,SUM(H29:H33),"$ ")</f>
        <v xml:space="preserve">$ </v>
      </c>
      <c r="I34" s="69"/>
      <c r="J34" s="36"/>
      <c r="K34" s="176"/>
      <c r="L34" s="177"/>
    </row>
    <row r="35" spans="1:12" ht="9" customHeight="1" x14ac:dyDescent="0.3">
      <c r="A35" s="163"/>
      <c r="B35" s="36"/>
      <c r="C35" s="36"/>
      <c r="D35" s="36"/>
      <c r="E35" s="36"/>
      <c r="F35" s="69"/>
      <c r="G35" s="36"/>
      <c r="H35" s="36"/>
      <c r="I35" s="36"/>
      <c r="J35" s="36"/>
      <c r="K35" s="179"/>
      <c r="L35" s="180"/>
    </row>
    <row r="36" spans="1:12" ht="15" customHeight="1" thickBot="1" x14ac:dyDescent="0.35">
      <c r="A36" s="178" t="s">
        <v>63</v>
      </c>
      <c r="B36" s="73"/>
      <c r="C36" s="73"/>
      <c r="D36" s="74" t="s">
        <v>37</v>
      </c>
      <c r="E36" s="75"/>
      <c r="F36" s="75"/>
      <c r="G36" s="75"/>
      <c r="H36" s="75"/>
      <c r="I36" s="36"/>
      <c r="J36" s="36"/>
      <c r="K36" s="179"/>
      <c r="L36" s="180"/>
    </row>
    <row r="37" spans="1:12" ht="12.75" customHeight="1" thickBot="1" x14ac:dyDescent="0.35">
      <c r="A37" s="76" t="s">
        <v>7</v>
      </c>
      <c r="B37" s="76" t="s">
        <v>8</v>
      </c>
      <c r="C37" s="77" t="s">
        <v>65</v>
      </c>
      <c r="D37" s="78"/>
      <c r="E37" s="78"/>
      <c r="F37" s="78"/>
      <c r="G37" s="79"/>
      <c r="H37" s="80" t="s">
        <v>18</v>
      </c>
      <c r="I37" s="36"/>
      <c r="J37" s="36"/>
      <c r="K37" s="179"/>
      <c r="L37" s="180"/>
    </row>
    <row r="38" spans="1:12" ht="21.9" customHeight="1" x14ac:dyDescent="0.3">
      <c r="A38" s="173">
        <v>41296</v>
      </c>
      <c r="B38" s="81" t="s">
        <v>55</v>
      </c>
      <c r="C38" s="82" t="s">
        <v>56</v>
      </c>
      <c r="D38" s="83"/>
      <c r="E38" s="83"/>
      <c r="F38" s="83"/>
      <c r="G38" s="84"/>
      <c r="H38" s="133">
        <v>30</v>
      </c>
      <c r="I38" s="36"/>
      <c r="J38" s="36"/>
      <c r="K38" s="179"/>
      <c r="L38" s="180"/>
    </row>
    <row r="39" spans="1:12" ht="21.9" customHeight="1" x14ac:dyDescent="0.3">
      <c r="A39" s="174">
        <v>41297</v>
      </c>
      <c r="B39" s="86" t="s">
        <v>55</v>
      </c>
      <c r="C39" s="87" t="s">
        <v>57</v>
      </c>
      <c r="D39" s="134"/>
      <c r="E39" s="134"/>
      <c r="F39" s="134"/>
      <c r="G39" s="135"/>
      <c r="H39" s="136">
        <v>5</v>
      </c>
      <c r="I39" s="36"/>
      <c r="J39" s="36"/>
      <c r="K39" s="179"/>
      <c r="L39" s="180"/>
    </row>
    <row r="40" spans="1:12" ht="21.9" customHeight="1" x14ac:dyDescent="0.3">
      <c r="A40" s="181">
        <v>41296</v>
      </c>
      <c r="B40" s="86" t="s">
        <v>55</v>
      </c>
      <c r="C40" s="87" t="s">
        <v>78</v>
      </c>
      <c r="D40" s="88"/>
      <c r="E40" s="88"/>
      <c r="F40" s="88"/>
      <c r="G40" s="89"/>
      <c r="H40" s="136">
        <v>60</v>
      </c>
      <c r="I40" s="36"/>
      <c r="J40" s="36"/>
      <c r="K40" s="179"/>
      <c r="L40" s="180"/>
    </row>
    <row r="41" spans="1:12" ht="21.9" customHeight="1" x14ac:dyDescent="0.3">
      <c r="A41" s="181">
        <v>41298</v>
      </c>
      <c r="B41" s="86" t="s">
        <v>55</v>
      </c>
      <c r="C41" s="87" t="s">
        <v>78</v>
      </c>
      <c r="D41" s="88"/>
      <c r="E41" s="88"/>
      <c r="F41" s="88"/>
      <c r="G41" s="89"/>
      <c r="H41" s="136">
        <v>60</v>
      </c>
      <c r="I41" s="36"/>
      <c r="J41" s="36"/>
      <c r="K41" s="179"/>
      <c r="L41" s="180"/>
    </row>
    <row r="42" spans="1:12" ht="21.9" customHeight="1" thickBot="1" x14ac:dyDescent="0.35">
      <c r="A42" s="175" t="s">
        <v>74</v>
      </c>
      <c r="B42" s="152" t="s">
        <v>55</v>
      </c>
      <c r="C42" s="91" t="s">
        <v>77</v>
      </c>
      <c r="D42" s="92"/>
      <c r="E42" s="92"/>
      <c r="F42" s="92"/>
      <c r="G42" s="93"/>
      <c r="H42" s="137">
        <v>75</v>
      </c>
      <c r="I42" s="36"/>
      <c r="J42" s="36"/>
      <c r="K42" s="179"/>
      <c r="L42" s="180"/>
    </row>
    <row r="43" spans="1:12" ht="21.9" customHeight="1" thickBot="1" x14ac:dyDescent="0.35">
      <c r="A43" s="163"/>
      <c r="B43" s="36"/>
      <c r="C43" s="36"/>
      <c r="D43" s="36"/>
      <c r="E43" s="36"/>
      <c r="F43" s="36"/>
      <c r="G43" s="46" t="s">
        <v>64</v>
      </c>
      <c r="H43" s="122">
        <f>IF(SUM(H38:H42)&gt;0,SUM(H38:H42),"$ ")</f>
        <v>230</v>
      </c>
      <c r="I43" s="36"/>
      <c r="J43" s="36"/>
      <c r="K43" s="179"/>
      <c r="L43" s="180"/>
    </row>
    <row r="44" spans="1:12" ht="20.100000000000001" customHeight="1" thickBot="1" x14ac:dyDescent="0.35">
      <c r="A44" s="66"/>
      <c r="B44" s="95"/>
      <c r="C44" s="95"/>
      <c r="D44" s="95"/>
      <c r="E44" s="95"/>
      <c r="F44" s="95"/>
      <c r="G44" s="96"/>
      <c r="H44" s="97"/>
      <c r="I44" s="247" t="s">
        <v>28</v>
      </c>
      <c r="J44" s="247"/>
      <c r="K44" s="247"/>
      <c r="L44" s="248"/>
    </row>
    <row r="45" spans="1:12" ht="21.9" customHeight="1" x14ac:dyDescent="0.3">
      <c r="A45" s="206" t="s">
        <v>33</v>
      </c>
      <c r="B45" s="228"/>
      <c r="C45" s="228"/>
      <c r="D45" s="228"/>
      <c r="E45" s="228"/>
      <c r="F45" s="228"/>
      <c r="G45" s="207"/>
      <c r="H45" s="97"/>
      <c r="I45" s="98"/>
      <c r="J45" s="99"/>
      <c r="K45" s="100" t="str">
        <f>G15</f>
        <v xml:space="preserve">Total Billable Interpreting Fee: </v>
      </c>
      <c r="L45" s="182">
        <f>H15</f>
        <v>240</v>
      </c>
    </row>
    <row r="46" spans="1:12" ht="21.9" customHeight="1" x14ac:dyDescent="0.3">
      <c r="A46" s="229" t="s">
        <v>129</v>
      </c>
      <c r="B46" s="230"/>
      <c r="C46" s="230"/>
      <c r="D46" s="230"/>
      <c r="E46" s="230"/>
      <c r="F46" s="230"/>
      <c r="G46" s="231"/>
      <c r="H46" s="97"/>
      <c r="I46" s="101"/>
      <c r="J46" s="102"/>
      <c r="K46" s="103" t="str">
        <f>G24</f>
        <v xml:space="preserve">Total Preauthorized Mileage: </v>
      </c>
      <c r="L46" s="183">
        <f>H24</f>
        <v>14.56</v>
      </c>
    </row>
    <row r="47" spans="1:12" ht="21.9" customHeight="1" x14ac:dyDescent="0.3">
      <c r="A47" s="232"/>
      <c r="B47" s="230"/>
      <c r="C47" s="230"/>
      <c r="D47" s="230"/>
      <c r="E47" s="230"/>
      <c r="F47" s="230"/>
      <c r="G47" s="231"/>
      <c r="H47" s="97"/>
      <c r="I47" s="101"/>
      <c r="J47" s="102"/>
      <c r="K47" s="103" t="str">
        <f>G34</f>
        <v xml:space="preserve">Total Preauthorized Travel Fee: </v>
      </c>
      <c r="L47" s="183" t="str">
        <f>H34</f>
        <v xml:space="preserve">$ </v>
      </c>
    </row>
    <row r="48" spans="1:12" ht="21.9" customHeight="1" x14ac:dyDescent="0.3">
      <c r="A48" s="66" t="s">
        <v>58</v>
      </c>
      <c r="B48" s="95"/>
      <c r="C48" s="104"/>
      <c r="D48" s="104"/>
      <c r="E48" s="104"/>
      <c r="F48" s="104"/>
      <c r="G48" s="105"/>
      <c r="H48" s="97"/>
      <c r="I48" s="101"/>
      <c r="J48" s="102"/>
      <c r="K48" s="103" t="str">
        <f>G43</f>
        <v xml:space="preserve">Total Other Preauthorized Items: </v>
      </c>
      <c r="L48" s="183">
        <f>H43</f>
        <v>230</v>
      </c>
    </row>
    <row r="49" spans="1:12" ht="21.9" customHeight="1" thickBot="1" x14ac:dyDescent="0.35">
      <c r="A49" s="106" t="s">
        <v>59</v>
      </c>
      <c r="B49" s="104"/>
      <c r="C49" s="104"/>
      <c r="D49" s="104"/>
      <c r="E49" s="104"/>
      <c r="F49" s="104"/>
      <c r="G49" s="105"/>
      <c r="H49" s="97"/>
      <c r="I49" s="107"/>
      <c r="J49" s="108"/>
      <c r="K49" s="109" t="s">
        <v>27</v>
      </c>
      <c r="L49" s="184">
        <f>IF(SUM(L45:L48)&gt;0,SUM(L45:L48),"$ ")</f>
        <v>484.56</v>
      </c>
    </row>
    <row r="50" spans="1:12" ht="20.100000000000001" customHeight="1" x14ac:dyDescent="0.3">
      <c r="A50" s="163"/>
      <c r="B50" s="36"/>
      <c r="C50" s="36"/>
      <c r="D50" s="36"/>
      <c r="E50" s="36"/>
      <c r="F50" s="36"/>
      <c r="G50" s="36"/>
      <c r="H50" s="36"/>
      <c r="I50" s="36"/>
      <c r="J50" s="36"/>
      <c r="K50" s="36"/>
      <c r="L50" s="164"/>
    </row>
    <row r="51" spans="1:12" ht="53.4" customHeight="1" x14ac:dyDescent="0.3">
      <c r="A51" s="233" t="s">
        <v>84</v>
      </c>
      <c r="B51" s="234"/>
      <c r="C51" s="234"/>
      <c r="D51" s="234"/>
      <c r="E51" s="234"/>
      <c r="F51" s="234"/>
      <c r="G51" s="234"/>
      <c r="H51" s="234"/>
      <c r="I51" s="234"/>
      <c r="J51" s="234"/>
      <c r="K51" s="234"/>
      <c r="L51" s="235"/>
    </row>
    <row r="52" spans="1:12" ht="18" x14ac:dyDescent="0.35">
      <c r="A52" s="185" t="s">
        <v>62</v>
      </c>
      <c r="B52" s="40"/>
      <c r="C52" s="110"/>
      <c r="D52" s="110" t="s">
        <v>82</v>
      </c>
      <c r="E52" s="111"/>
      <c r="F52" s="111"/>
      <c r="G52" s="111"/>
      <c r="H52" s="111"/>
      <c r="I52" s="111"/>
      <c r="J52" s="41" t="s">
        <v>6</v>
      </c>
      <c r="K52" s="222">
        <v>41655</v>
      </c>
      <c r="L52" s="223"/>
    </row>
    <row r="53" spans="1:12" x14ac:dyDescent="0.3">
      <c r="A53" s="186"/>
      <c r="B53" s="40"/>
      <c r="C53" s="40"/>
      <c r="D53" s="40"/>
      <c r="E53" s="40"/>
      <c r="F53" s="40"/>
      <c r="G53" s="40"/>
      <c r="H53" s="40"/>
      <c r="I53" s="40"/>
      <c r="J53" s="40"/>
      <c r="K53" s="40"/>
      <c r="L53" s="187"/>
    </row>
  </sheetData>
  <sheetProtection algorithmName="SHA-512" hashValue="xDW1DeUZRVggRiGgW6hZ1Xi+X/EODOUWPixp93urTN5vV6SuAddzvmt/hA41T0bgJuV0N3GMB0hy39aGVdvRYg==" saltValue="lmaD9xu/GICHfqDN3t7QZg==" spinCount="100000" sheet="1" insertRows="0" selectLockedCells="1"/>
  <mergeCells count="31">
    <mergeCell ref="K52:L52"/>
    <mergeCell ref="I27:I28"/>
    <mergeCell ref="I44:L44"/>
    <mergeCell ref="A45:G45"/>
    <mergeCell ref="A46:G46"/>
    <mergeCell ref="A47:G47"/>
    <mergeCell ref="A51:L51"/>
    <mergeCell ref="E27:E28"/>
    <mergeCell ref="F27:F28"/>
    <mergeCell ref="G27:G28"/>
    <mergeCell ref="H27:H28"/>
    <mergeCell ref="C23:D23"/>
    <mergeCell ref="E23:F23"/>
    <mergeCell ref="A27:A28"/>
    <mergeCell ref="B27:B28"/>
    <mergeCell ref="C27:C28"/>
    <mergeCell ref="D27:D28"/>
    <mergeCell ref="C20:D20"/>
    <mergeCell ref="E20:F20"/>
    <mergeCell ref="C21:D21"/>
    <mergeCell ref="E21:F21"/>
    <mergeCell ref="C22:D22"/>
    <mergeCell ref="E22:F22"/>
    <mergeCell ref="K3:L3"/>
    <mergeCell ref="K8:L8"/>
    <mergeCell ref="C18:D18"/>
    <mergeCell ref="E18:F18"/>
    <mergeCell ref="C19:D19"/>
    <mergeCell ref="E19:F19"/>
    <mergeCell ref="H4:J4"/>
    <mergeCell ref="K4:L4"/>
  </mergeCells>
  <dataValidations count="8">
    <dataValidation type="decimal" operator="greaterThanOrEqual" allowBlank="1" showErrorMessage="1" errorTitle="Please enter a positive number" error="Please enter a positive number" promptTitle="Travel During Block" prompt="Enter the time traveled during an assigned block.  Please enter a positive number.  Round down to the nearest 15 minutes or 0.25 hours.  (28 mintues should be entered as 0.25, or 30 minutes should be entered as 0.50.)" sqref="F29:F33" xr:uid="{00000000-0002-0000-0400-000000000000}">
      <formula1>0</formula1>
    </dataValidation>
    <dataValidation errorStyle="information" allowBlank="1" showInputMessage="1" showErrorMessage="1" errorTitle="#VALUE!" error="Enter an amount in the Rate box." prompt="This cell calculates the Mileage Rate x Miles. This cell has been locked against editing._x000a__x000a_Error Message:  #VALUE!_x000a_If you receive this message, you need to enter an amount in the Mileage Rate box." sqref="H19:H23" xr:uid="{00000000-0002-0000-0400-000001000000}"/>
    <dataValidation allowBlank="1" showInputMessage="1" showErrorMessage="1" promptTitle="Warning!" prompt="This cell calculates based on the START Time and END Time.  Typing in this cell will erase the formula." sqref="E10:E14" xr:uid="{00000000-0002-0000-0400-000002000000}"/>
    <dataValidation allowBlank="1" showInputMessage="1" showErrorMessage="1" prompt="This cell calculates the Travel Rate x Billable Travel Time.  This cell has been locked against editing._x000a__x000a_Error Message:  #VALUE!_x000a_If you receive this message, you need to enter an amount in the Travel Rate box." sqref="H29:H33" xr:uid="{00000000-0002-0000-0400-000003000000}"/>
    <dataValidation allowBlank="1" showInputMessage="1" showErrorMessage="1" promptTitle="Warning!" prompt="This cell calculates the Interpreting Rate x Billable Hours.  Typing in the cell will erase the formula. _x000a_Enter a FLAT RATE here._x000a__x000a_Error Message:  #VALUE!_x000a_If you receive this message, you need to enter an amount in the Interpreting Rate box." sqref="H10:H14" xr:uid="{00000000-0002-0000-0400-000004000000}"/>
    <dataValidation allowBlank="1" showInputMessage="1" showErrorMessage="1" prompt="This cell calculates based on Miles x Formula.  This cell has been locked against editing." sqref="E29:E33" xr:uid="{00000000-0002-0000-0400-000005000000}"/>
    <dataValidation allowBlank="1" showInputMessage="1" showErrorMessage="1" prompt="This cell calculates the Travel Time minus Travel During Block.  This cell has been locked against editing." sqref="G29:G33" xr:uid="{00000000-0002-0000-0400-000006000000}"/>
    <dataValidation allowBlank="1" showInputMessage="1" showErrorMessage="1" prompt="This cell has been locked against editing." sqref="D29:D33" xr:uid="{00000000-0002-0000-0400-000007000000}"/>
  </dataValidations>
  <printOptions horizontalCentered="1"/>
  <pageMargins left="0.25" right="0.25" top="0.25" bottom="0.25" header="0.3" footer="0.3"/>
  <pageSetup scale="70" orientation="portrait" verticalDpi="2" r:id="rId1"/>
  <ignoredErrors>
    <ignoredError sqref="E29:E33 H10:H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1</xdr:col>
                    <xdr:colOff>830580</xdr:colOff>
                    <xdr:row>5</xdr:row>
                    <xdr:rowOff>106680</xdr:rowOff>
                  </from>
                  <to>
                    <xdr:col>2</xdr:col>
                    <xdr:colOff>213360</xdr:colOff>
                    <xdr:row>6</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A832CE8104EA409E7BD25C1DB94CE6" ma:contentTypeVersion="7" ma:contentTypeDescription="Create a new document." ma:contentTypeScope="" ma:versionID="76abf5a8d0e53f9ec94f811de23109e8">
  <xsd:schema xmlns:xsd="http://www.w3.org/2001/XMLSchema" xmlns:xs="http://www.w3.org/2001/XMLSchema" xmlns:p="http://schemas.microsoft.com/office/2006/metadata/properties" xmlns:ns1="http://schemas.microsoft.com/sharepoint/v3" xmlns:ns2="0e644e52-c972-4ddd-8718-9e972fec7519" targetNamespace="http://schemas.microsoft.com/office/2006/metadata/properties" ma:root="true" ma:fieldsID="fc2358978bd2256bc0986bfd790b272f" ns1:_="" ns2:_="">
    <xsd:import namespace="http://schemas.microsoft.com/sharepoint/v3"/>
    <xsd:import namespace="0e644e52-c972-4ddd-8718-9e972fec751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644e52-c972-4ddd-8718-9e972fec75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FFE8E6-4B92-48A6-94DE-61ECF335D57E}"/>
</file>

<file path=customXml/itemProps2.xml><?xml version="1.0" encoding="utf-8"?>
<ds:datastoreItem xmlns:ds="http://schemas.openxmlformats.org/officeDocument/2006/customXml" ds:itemID="{738B2518-4250-48CC-B2B2-E3A6AB81AD61}"/>
</file>

<file path=customXml/itemProps3.xml><?xml version="1.0" encoding="utf-8"?>
<ds:datastoreItem xmlns:ds="http://schemas.openxmlformats.org/officeDocument/2006/customXml" ds:itemID="{B6AC637D-25A8-40A6-8EA0-2477D5B379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Form Instructions</vt:lpstr>
      <vt:lpstr>Ex A - 1 County</vt:lpstr>
      <vt:lpstr>Ex B - Multiple Counties</vt:lpstr>
      <vt:lpstr>Ex C - Air Travel</vt:lpstr>
      <vt:lpstr>'Ex A - 1 County'!Print_Area</vt:lpstr>
      <vt:lpstr>'Ex B - Multiple Counties'!Print_Area</vt:lpstr>
      <vt:lpstr>'Ex C - Air 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2017-08-04T18:46:12Z</dcterms:created>
  <dcterms:modified xsi:type="dcterms:W3CDTF">2023-09-05T21:51:25Z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0x01010014A832CE8104EA409E7BD25C1DB94CE6</vt:lpwstr>
  </property>
</Properties>
</file>